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35" windowWidth="19560" windowHeight="774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F362" i="1"/>
  <c r="E259"/>
  <c r="B229"/>
  <c r="B230" s="1"/>
  <c r="B231" s="1"/>
  <c r="E220"/>
  <c r="B228"/>
  <c r="D228" s="1"/>
  <c r="D199"/>
  <c r="E200" s="1"/>
  <c r="B196"/>
  <c r="B197" s="1"/>
  <c r="E183"/>
  <c r="F168"/>
  <c r="F47"/>
  <c r="F46"/>
  <c r="F228" l="1"/>
  <c r="C229" s="1"/>
  <c r="D229" s="1"/>
  <c r="D230" l="1"/>
  <c r="C231" s="1"/>
  <c r="D231" s="1"/>
  <c r="C230"/>
  <c r="D263"/>
  <c r="D265" s="1"/>
</calcChain>
</file>

<file path=xl/sharedStrings.xml><?xml version="1.0" encoding="utf-8"?>
<sst xmlns="http://schemas.openxmlformats.org/spreadsheetml/2006/main" count="322" uniqueCount="261">
  <si>
    <t>ICAI WIRC PROGRAM</t>
  </si>
  <si>
    <t>RAGHU IYER</t>
  </si>
  <si>
    <t>14 SEPTEMBER 2013</t>
  </si>
  <si>
    <t>ISSUES IN IND-AS FOR BANKING AND FINANCE SECTOR</t>
  </si>
  <si>
    <t>AS 30, 31, 32 - brought in, effective date was not notified</t>
  </si>
  <si>
    <t>AS 11 covers forward contracts</t>
  </si>
  <si>
    <t>Options, swaps, exotics - there is no standard</t>
  </si>
  <si>
    <t>Guidance Notes available</t>
  </si>
  <si>
    <t>Institute has stated that we encourage you to follow AS 30 so long as it does not contradict other standards</t>
  </si>
  <si>
    <t>Can we apply AS 30 in bits and pieces</t>
  </si>
  <si>
    <t>Answer appears to be yes, many corporates are following this model</t>
  </si>
  <si>
    <t>IAS 39 - coverage</t>
  </si>
  <si>
    <t>Financial assets</t>
  </si>
  <si>
    <t>Financial liabilities</t>
  </si>
  <si>
    <t>Recongition</t>
  </si>
  <si>
    <t>De-recognition</t>
  </si>
  <si>
    <t>Impairment</t>
  </si>
  <si>
    <t>Hedge Accounting</t>
  </si>
  <si>
    <t>IAS 32 - what is equity and what is debt</t>
  </si>
  <si>
    <t>A 79 year old man married a 22 year old lady</t>
  </si>
  <si>
    <t>Lady married for what - wealth</t>
  </si>
  <si>
    <t>The man had a company</t>
  </si>
  <si>
    <t>He told the company - on my death the company should buy back all his shares and pay his wife x amount</t>
  </si>
  <si>
    <t>Question - what is equity and what is debt</t>
  </si>
  <si>
    <t>Private equity investments - many investee companies / their promoters have guaranteed an IRR based return</t>
  </si>
  <si>
    <t xml:space="preserve">  to the PE investor</t>
  </si>
  <si>
    <t>Forward contract - an agreement to perform in the future</t>
  </si>
  <si>
    <t>You pay me Rs x and I will give you an elephant</t>
  </si>
  <si>
    <t>including derivatives</t>
  </si>
  <si>
    <t>What is the GDP of India today</t>
  </si>
  <si>
    <t>USD Tril</t>
  </si>
  <si>
    <t>What is the GDP of the US</t>
  </si>
  <si>
    <t>What is the GDP of the World</t>
  </si>
  <si>
    <t>What are the open deriv positions</t>
  </si>
  <si>
    <t>12 years of world income</t>
  </si>
  <si>
    <t>If derivative mark to market gains / losses are say</t>
  </si>
  <si>
    <t>of the exposure</t>
  </si>
  <si>
    <t>MTM gain</t>
  </si>
  <si>
    <t>This amounts to</t>
  </si>
  <si>
    <t>of the annual GDP</t>
  </si>
  <si>
    <t>Warren Buffet, way back in 1998, stated that we are sitting on a financial time bomb</t>
  </si>
  <si>
    <t>No wonder the accounting community is sitting up and setting up guidance for accounting of derivatives</t>
  </si>
  <si>
    <t>Derivatives are a zero sum game</t>
  </si>
  <si>
    <t>Your gain is my loss and vice-versa</t>
  </si>
  <si>
    <t>What happens to all those people who lost</t>
  </si>
  <si>
    <t>Corporate - bust</t>
  </si>
  <si>
    <t>Individual - suicide</t>
  </si>
  <si>
    <t>What happens to the people who gained</t>
  </si>
  <si>
    <t>They have to collect from whom - those who suffered losses - gains are on paper</t>
  </si>
  <si>
    <t>Now these people are handling other people's funds</t>
  </si>
  <si>
    <t>Inventories</t>
  </si>
  <si>
    <t>Receivables</t>
  </si>
  <si>
    <t>Loans given</t>
  </si>
  <si>
    <t>Rental deposit</t>
  </si>
  <si>
    <t>Rental advance</t>
  </si>
  <si>
    <t>Insurance premium prepaid</t>
  </si>
  <si>
    <t>Advance tax</t>
  </si>
  <si>
    <t>Balances with banks</t>
  </si>
  <si>
    <t>Advances to vendors</t>
  </si>
  <si>
    <t>Cash balances</t>
  </si>
  <si>
    <t>No</t>
  </si>
  <si>
    <t>Yes</t>
  </si>
  <si>
    <t>Investments in shares</t>
  </si>
  <si>
    <t>Investments in bonds</t>
  </si>
  <si>
    <t>An asset which is recoverable in cash</t>
  </si>
  <si>
    <t>Right to occupy</t>
  </si>
  <si>
    <t>Statutory items are scoped out of IAS 39</t>
  </si>
  <si>
    <t>Come back in the form of product / service</t>
  </si>
  <si>
    <t>Under IFRS, investments in shares are marked to market - so on that day you could have sold them for</t>
  </si>
  <si>
    <t>that value</t>
  </si>
  <si>
    <t>Other than subsidiaries, joint ventures and associates</t>
  </si>
  <si>
    <t>Financial assets - as defined in IAS 39</t>
  </si>
  <si>
    <t>Financial liability - is something you can be called upon to pay in cash</t>
  </si>
  <si>
    <t>Financial assets - four categories</t>
  </si>
  <si>
    <t>Financial assets held at fair value</t>
  </si>
  <si>
    <t>through P&amp;L</t>
  </si>
  <si>
    <t>Bal Sheet</t>
  </si>
  <si>
    <t>Fair value</t>
  </si>
  <si>
    <t>Unrealized</t>
  </si>
  <si>
    <t>gains</t>
  </si>
  <si>
    <t>P&amp;L</t>
  </si>
  <si>
    <t>Testing</t>
  </si>
  <si>
    <t>Not App</t>
  </si>
  <si>
    <t>* Held for trading</t>
  </si>
  <si>
    <t>* Derivatives (other than those</t>
  </si>
  <si>
    <t xml:space="preserve">  designated as hedging instruments)</t>
  </si>
  <si>
    <t>* Those designated as such by mgt</t>
  </si>
  <si>
    <t>Held to maturity</t>
  </si>
  <si>
    <t>Amortized</t>
  </si>
  <si>
    <t>Cost</t>
  </si>
  <si>
    <t>Loans and Receivables</t>
  </si>
  <si>
    <t>* Others</t>
  </si>
  <si>
    <t>* Short Term</t>
  </si>
  <si>
    <t>Available for Sale</t>
  </si>
  <si>
    <t>Reserves</t>
  </si>
  <si>
    <t>Other Comp</t>
  </si>
  <si>
    <t>Income</t>
  </si>
  <si>
    <t>Derivatives which are designated as hedging instruments are not covered in the above table</t>
  </si>
  <si>
    <t>If I hold a huge quantum of shares and the current price is Rs 80 per share, the moment I sell the price</t>
  </si>
  <si>
    <t>will become (I would imagine) Rs 60 per share</t>
  </si>
  <si>
    <t>So what is the fair value</t>
  </si>
  <si>
    <t>Answer - Rs 80 per share - don’t worry about hypothetical possibilities</t>
  </si>
  <si>
    <t>IAS 39 = Ind-AS 39 = AS 30</t>
  </si>
  <si>
    <t>Held for Trading</t>
  </si>
  <si>
    <t>You bought Infosys shares for Rs 2,800</t>
  </si>
  <si>
    <t>During the quarter, Infosys declared dividend of Rs 10 per share</t>
  </si>
  <si>
    <t>This was recd in the next quarter</t>
  </si>
  <si>
    <t>Closing rate was Rs 2,835</t>
  </si>
  <si>
    <t>Balance Sheet</t>
  </si>
  <si>
    <t>Assets</t>
  </si>
  <si>
    <t xml:space="preserve">Infosys </t>
  </si>
  <si>
    <t>Div Receivable</t>
  </si>
  <si>
    <t>Dividend Income</t>
  </si>
  <si>
    <t>Unrealized gains</t>
  </si>
  <si>
    <t>IFRS is quite happy to recognize unrealized gains (unlike Indian accounting)</t>
  </si>
  <si>
    <t>Principle of conservatism is now extinct</t>
  </si>
  <si>
    <t>If it were a G Sec, the answers would be the same</t>
  </si>
  <si>
    <t>What income tax dept would do</t>
  </si>
  <si>
    <t>Their phone lines are not working at the moment</t>
  </si>
  <si>
    <t xml:space="preserve">They will try to tax you on gains and not allow you those losses </t>
  </si>
  <si>
    <t>Ideally both should be ignored</t>
  </si>
  <si>
    <t>I believe the Direct Tax Code tries to do this</t>
  </si>
  <si>
    <t>DERIVATIVES</t>
  </si>
  <si>
    <t>Derivatives are either financial assets or financial liabilities</t>
  </si>
  <si>
    <t>You cannot argue that these are off balance sheet items only to be discussed in the Notes to Accounts</t>
  </si>
  <si>
    <t>The only driver for accounting for derivatives is FAIR VALUE (not cost, not amortized cost, not any other</t>
  </si>
  <si>
    <t xml:space="preserve">  measure but fair value)</t>
  </si>
  <si>
    <t>Sometimes, the fair value may appear on the Balance Sheet, sometimes, a number that is driven by the</t>
  </si>
  <si>
    <t>fair value, may appear on the Balance Sheet - that depends on the nature of the derivative itself</t>
  </si>
  <si>
    <t>You have sold USD INR 3 month forward, notional of USD 1 million, at Rs 68</t>
  </si>
  <si>
    <t>What is the accounting today</t>
  </si>
  <si>
    <t>You are a bank</t>
  </si>
  <si>
    <t>Zero accounting</t>
  </si>
  <si>
    <t>There is no down payment</t>
  </si>
  <si>
    <t>There is no obligation to receive / pay today - no accrual</t>
  </si>
  <si>
    <t>At the quarter end, when 1 month has passed, a 3 month forward is quoting at Rs 69 and a 2 month</t>
  </si>
  <si>
    <t>forward is quoting at Rs 68.30</t>
  </si>
  <si>
    <t>What is the accounting at the quarter end</t>
  </si>
  <si>
    <t>EXAMPLE</t>
  </si>
  <si>
    <t>Accounting is called for</t>
  </si>
  <si>
    <t>It is a loss</t>
  </si>
  <si>
    <t>Rs 0.30 is the number</t>
  </si>
  <si>
    <t>What is the fair value</t>
  </si>
  <si>
    <t>Fair value is</t>
  </si>
  <si>
    <t>Loss</t>
  </si>
  <si>
    <t>Fair value Loss Dr</t>
  </si>
  <si>
    <t>To Forward Liability</t>
  </si>
  <si>
    <t>Accounting guidance provides that transaction costs on potential exit should be ignored</t>
  </si>
  <si>
    <t>The term MTM gain/loss indicates that gain/loss (without transaction costs) that you will make/incur</t>
  </si>
  <si>
    <t>if you were to wind up today</t>
  </si>
  <si>
    <t>EXAMPLE TWO</t>
  </si>
  <si>
    <t>Call option</t>
  </si>
  <si>
    <t>You have bought a call, which entitles you to buy Infosys for Rs 3,000 anytime during the next 3 months</t>
  </si>
  <si>
    <t>For this option, you have paid a premium of Rs 100</t>
  </si>
  <si>
    <t>This is a derivative transaction</t>
  </si>
  <si>
    <t>What is the accounting on day one</t>
  </si>
  <si>
    <t>Premium (Asset) Dr</t>
  </si>
  <si>
    <t>To Bank</t>
  </si>
  <si>
    <t>The exposure on the transaction is Rs 3,000 - this will be disclosed in the Notes</t>
  </si>
  <si>
    <t>This asset has value - if in two seconds, I square up, I should get back my Rs 100</t>
  </si>
  <si>
    <t>What is the accounting</t>
  </si>
  <si>
    <t>At the quarter end, one month later, Infosys price is Rs 3,200 and the option quotes at Rs 217</t>
  </si>
  <si>
    <t>Fair value gain</t>
  </si>
  <si>
    <t>Price of Infosys</t>
  </si>
  <si>
    <t>Amortization of the cost for one month</t>
  </si>
  <si>
    <t>Let us assume that Infy price was Rs 3,000 (ATM Option)</t>
  </si>
  <si>
    <t>Strike price of the call option / Infy price on day one</t>
  </si>
  <si>
    <t>Intrinsic value of the option (Stock price minus Strike price)</t>
  </si>
  <si>
    <t>Time value of the option</t>
  </si>
  <si>
    <t>To MTM Gain P&amp;L</t>
  </si>
  <si>
    <t>The asset appears at fair value in the Balance Sheet</t>
  </si>
  <si>
    <t>This is an example where the entire fair value is ON BAL SHEET</t>
  </si>
  <si>
    <t>In the forward, fair value was Rs 68.30 - only Rs 0.30 was on Bal Sheet</t>
  </si>
  <si>
    <t>No concept of amortization in IFRS (neither for Forward Contract nor for Option Contract)</t>
  </si>
  <si>
    <t>If you sell this option today at Rs 217, the entry will be</t>
  </si>
  <si>
    <t>Bank Dr</t>
  </si>
  <si>
    <t>To Premium</t>
  </si>
  <si>
    <t>To Gain</t>
  </si>
  <si>
    <t>EXAMPLE HTM</t>
  </si>
  <si>
    <t>You bought a G Sec for Rs 98, 7% coupon, 3 year tenor, coupon is payable annually</t>
  </si>
  <si>
    <t>What is the income of year one</t>
  </si>
  <si>
    <t>What is the carrying value end of year one</t>
  </si>
  <si>
    <t>Face value, redemption value</t>
  </si>
  <si>
    <t>Coupon</t>
  </si>
  <si>
    <t>There is one EFFECTIVE INTEREST RATE - EIR</t>
  </si>
  <si>
    <t>It comprises of the coupon and the discount</t>
  </si>
  <si>
    <t>Year</t>
  </si>
  <si>
    <t>CashFlow</t>
  </si>
  <si>
    <t>CarryVal</t>
  </si>
  <si>
    <t>If you have 50,000 G Secs, how many amort tables</t>
  </si>
  <si>
    <t>do you need</t>
  </si>
  <si>
    <t>Buying dates are not April 1st</t>
  </si>
  <si>
    <t>Broken dates</t>
  </si>
  <si>
    <t>Coupon dates, tenor</t>
  </si>
  <si>
    <t>AmortCost</t>
  </si>
  <si>
    <t>EIR</t>
  </si>
  <si>
    <t>Long term loans / receivables (over a year) - same logic as above</t>
  </si>
  <si>
    <t>If you lend Rs 100 cr and you charge processing fees of Rs 1 cr, 5 year tenor, these fees will be</t>
  </si>
  <si>
    <t>rolled into one EIR and recognized as income</t>
  </si>
  <si>
    <t>Same amort table will be created</t>
  </si>
  <si>
    <t>To the extent you can argue that you are rendering special services for processing the loan (and these</t>
  </si>
  <si>
    <t>services carry current costs), you can recognize current income</t>
  </si>
  <si>
    <t>All debt securities - similar amort table will be created</t>
  </si>
  <si>
    <t>EXAMPLE AFS</t>
  </si>
  <si>
    <t>Market value of the Security after one year was Rs 99</t>
  </si>
  <si>
    <t>Make the same amortization table as above</t>
  </si>
  <si>
    <t>Amortized Cost is</t>
  </si>
  <si>
    <t>Market price</t>
  </si>
  <si>
    <t>Recognized in Reserves</t>
  </si>
  <si>
    <t>Fair value is gain is not the diff between 99 and 98</t>
  </si>
  <si>
    <t>Why don’t you MTM HTM</t>
  </si>
  <si>
    <t>The MTM in the debt market is driven by interest rate volatility</t>
  </si>
  <si>
    <t>In HTM you are committing</t>
  </si>
  <si>
    <t>I will stay till the end</t>
  </si>
  <si>
    <t>So I will get that last Rs 100</t>
  </si>
  <si>
    <t>So, accounting guidance is</t>
  </si>
  <si>
    <t>allowing not to get swayed</t>
  </si>
  <si>
    <t>by temporary MTMs</t>
  </si>
  <si>
    <t>Management will decide what is HTM, HTF, AFS</t>
  </si>
  <si>
    <t>Financial liabilities - two categories</t>
  </si>
  <si>
    <t>Financial liab held at fair value</t>
  </si>
  <si>
    <t>Others</t>
  </si>
  <si>
    <t>HEDGE ACCOUNTING</t>
  </si>
  <si>
    <t>The derivative is fair valued (same guidance as above)</t>
  </si>
  <si>
    <t xml:space="preserve">In the normal course of accounting, the MTM gains or losses would have gone into P&amp;L - we </t>
  </si>
  <si>
    <t>discussed above</t>
  </si>
  <si>
    <t>If you claim that the derivative is a hedging instrument then the MTM gain or loss will be</t>
  </si>
  <si>
    <t>recognized as under</t>
  </si>
  <si>
    <t>Fair value hedge</t>
  </si>
  <si>
    <t>Cash flow hedge</t>
  </si>
  <si>
    <t>MTM gain/loss is recognized in P&amp;L</t>
  </si>
  <si>
    <t>MTM gain/loss is recognized in Reserves</t>
  </si>
  <si>
    <t>You are hedging an existing asset or an existing liability</t>
  </si>
  <si>
    <t>You have a USD Loan which you obtained when the USD INR was Rs 65</t>
  </si>
  <si>
    <t>You are terrified that USD may move to Rs 70</t>
  </si>
  <si>
    <t>You entered into a forward contract</t>
  </si>
  <si>
    <t>That forward contract has a gain / loss at the quarter end</t>
  </si>
  <si>
    <t>You can very claim that this is an existing liability - so this is a fair value hedge</t>
  </si>
  <si>
    <t>In the P&amp;L</t>
  </si>
  <si>
    <t>Suppose the USD went up to Rs 69</t>
  </si>
  <si>
    <t>Loss on the loan liability</t>
  </si>
  <si>
    <t>Gain on the forward contract</t>
  </si>
  <si>
    <t>The P&amp;L will have the net impact</t>
  </si>
  <si>
    <t>You have inventory of gold</t>
  </si>
  <si>
    <t>You are terrified that price may fall</t>
  </si>
  <si>
    <t>You entered into a forward</t>
  </si>
  <si>
    <t>Gold price actually falls</t>
  </si>
  <si>
    <t>You have a loss on inventory</t>
  </si>
  <si>
    <t>You have a gain on forward</t>
  </si>
  <si>
    <t>Both go into the P&amp;L and get offset</t>
  </si>
  <si>
    <t>Fair value hedge - existing asset</t>
  </si>
  <si>
    <t>CASH FLOW HEDGE</t>
  </si>
  <si>
    <t>There is no existing asset or existing liability</t>
  </si>
  <si>
    <t>You have some risks relating to future transactions</t>
  </si>
  <si>
    <t>Your exports from Oct 2013 to March 2014 are expected to be USD 50 million</t>
  </si>
  <si>
    <t>Today spot rate is Rs 66</t>
  </si>
  <si>
    <t>You are terrified that USD may fall to Rs 60</t>
  </si>
  <si>
    <t>You enter into a forward contract selling USD at Rs 67, 68, 69, 70, 71, 72 (each month expected sales)</t>
  </si>
  <si>
    <t>At the quarter end (30 Sept), these forwards have a loss of Rs 50 lakhs</t>
  </si>
  <si>
    <t>Reserves Dr</t>
  </si>
  <si>
    <t>raghuiyer@riassociates.co.in</t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</si>
</sst>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66" formatCode="0.0000%"/>
    <numFmt numFmtId="169" formatCode="_ * #,##0_ ;_ * \-#,##0_ ;_ * &quot;-&quot;??_ ;_ @_ "/>
  </numFmts>
  <fonts count="6">
    <font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/>
      <name val="Trebuchet MS"/>
      <family val="2"/>
    </font>
    <font>
      <b/>
      <sz val="14"/>
      <color theme="1"/>
      <name val="Trebuchet MS"/>
      <family val="2"/>
    </font>
    <font>
      <u/>
      <sz val="14"/>
      <color theme="10"/>
      <name val="Calibri"/>
      <family val="2"/>
    </font>
    <font>
      <u/>
      <sz val="18"/>
      <color theme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39">
    <xf numFmtId="0" fontId="0" fillId="0" borderId="0" xfId="0"/>
    <xf numFmtId="0" fontId="2" fillId="0" borderId="0" xfId="0" applyFont="1"/>
    <xf numFmtId="0" fontId="3" fillId="0" borderId="0" xfId="0" applyFont="1"/>
    <xf numFmtId="15" fontId="3" fillId="0" borderId="0" xfId="0" quotePrefix="1" applyNumberFormat="1" applyFont="1"/>
    <xf numFmtId="43" fontId="2" fillId="0" borderId="0" xfId="1" applyFont="1"/>
    <xf numFmtId="9" fontId="2" fillId="0" borderId="0" xfId="0" applyNumberFormat="1" applyFont="1"/>
    <xf numFmtId="43" fontId="2" fillId="0" borderId="0" xfId="0" applyNumberFormat="1" applyFont="1"/>
    <xf numFmtId="9" fontId="2" fillId="0" borderId="0" xfId="2" applyFont="1"/>
    <xf numFmtId="0" fontId="2" fillId="2" borderId="2" xfId="0" applyFont="1" applyFill="1" applyBorder="1"/>
    <xf numFmtId="0" fontId="2" fillId="2" borderId="3" xfId="0" applyFont="1" applyFill="1" applyBorder="1"/>
    <xf numFmtId="0" fontId="2" fillId="2" borderId="4" xfId="0" applyFont="1" applyFill="1" applyBorder="1"/>
    <xf numFmtId="0" fontId="2" fillId="2" borderId="5" xfId="0" applyFont="1" applyFill="1" applyBorder="1"/>
    <xf numFmtId="0" fontId="2" fillId="2" borderId="0" xfId="0" applyFont="1" applyFill="1" applyBorder="1"/>
    <xf numFmtId="0" fontId="2" fillId="2" borderId="7" xfId="0" applyFont="1" applyFill="1" applyBorder="1"/>
    <xf numFmtId="0" fontId="2" fillId="2" borderId="8" xfId="0" applyFont="1" applyFill="1" applyBorder="1"/>
    <xf numFmtId="0" fontId="2" fillId="2" borderId="10" xfId="0" applyFont="1" applyFill="1" applyBorder="1"/>
    <xf numFmtId="43" fontId="2" fillId="2" borderId="11" xfId="1" applyFont="1" applyFill="1" applyBorder="1"/>
    <xf numFmtId="43" fontId="2" fillId="2" borderId="12" xfId="1" applyFont="1" applyFill="1" applyBorder="1"/>
    <xf numFmtId="0" fontId="2" fillId="2" borderId="13" xfId="0" applyFont="1" applyFill="1" applyBorder="1"/>
    <xf numFmtId="0" fontId="2" fillId="2" borderId="14" xfId="0" applyFont="1" applyFill="1" applyBorder="1"/>
    <xf numFmtId="0" fontId="2" fillId="2" borderId="1" xfId="0" applyFont="1" applyFill="1" applyBorder="1"/>
    <xf numFmtId="0" fontId="3" fillId="2" borderId="5" xfId="0" applyFont="1" applyFill="1" applyBorder="1"/>
    <xf numFmtId="0" fontId="2" fillId="2" borderId="6" xfId="0" applyFont="1" applyFill="1" applyBorder="1"/>
    <xf numFmtId="0" fontId="2" fillId="2" borderId="9" xfId="0" applyFont="1" applyFill="1" applyBorder="1"/>
    <xf numFmtId="0" fontId="2" fillId="2" borderId="12" xfId="0" applyFont="1" applyFill="1" applyBorder="1"/>
    <xf numFmtId="0" fontId="2" fillId="2" borderId="11" xfId="0" applyFont="1" applyFill="1" applyBorder="1"/>
    <xf numFmtId="0" fontId="3" fillId="2" borderId="10" xfId="0" applyFont="1" applyFill="1" applyBorder="1"/>
    <xf numFmtId="0" fontId="3" fillId="2" borderId="12" xfId="0" applyFont="1" applyFill="1" applyBorder="1"/>
    <xf numFmtId="0" fontId="3" fillId="2" borderId="13" xfId="0" applyFont="1" applyFill="1" applyBorder="1"/>
    <xf numFmtId="0" fontId="2" fillId="2" borderId="15" xfId="0" applyFont="1" applyFill="1" applyBorder="1"/>
    <xf numFmtId="43" fontId="2" fillId="2" borderId="3" xfId="1" applyFont="1" applyFill="1" applyBorder="1"/>
    <xf numFmtId="43" fontId="2" fillId="2" borderId="9" xfId="0" applyNumberFormat="1" applyFont="1" applyFill="1" applyBorder="1"/>
    <xf numFmtId="166" fontId="2" fillId="0" borderId="0" xfId="0" applyNumberFormat="1" applyFont="1"/>
    <xf numFmtId="43" fontId="2" fillId="2" borderId="0" xfId="0" applyNumberFormat="1" applyFont="1" applyFill="1" applyBorder="1"/>
    <xf numFmtId="43" fontId="2" fillId="2" borderId="8" xfId="0" applyNumberFormat="1" applyFont="1" applyFill="1" applyBorder="1"/>
    <xf numFmtId="43" fontId="2" fillId="2" borderId="11" xfId="0" applyNumberFormat="1" applyFont="1" applyFill="1" applyBorder="1"/>
    <xf numFmtId="43" fontId="2" fillId="2" borderId="12" xfId="0" applyNumberFormat="1" applyFont="1" applyFill="1" applyBorder="1"/>
    <xf numFmtId="169" fontId="2" fillId="0" borderId="0" xfId="1" applyNumberFormat="1" applyFont="1"/>
    <xf numFmtId="0" fontId="5" fillId="0" borderId="0" xfId="3" applyFont="1" applyAlignment="1" applyProtection="1"/>
  </cellXfs>
  <cellStyles count="4">
    <cellStyle name="Comma" xfId="1" builtinId="3"/>
    <cellStyle name="Hyperlink" xfId="3" builtinId="8"/>
    <cellStyle name="Normal" xfId="0" builtinId="0"/>
    <cellStyle name="Percent" xfId="2" builtinId="5"/>
  </cellStyles>
  <dxfs count="0"/>
  <tableStyles count="0" defaultTableStyle="TableStyleMedium9" defaultPivotStyle="PivotStyleLight16"/>
  <colors>
    <mruColors>
      <color rgb="FFFFFF99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428625</xdr:colOff>
      <xdr:row>275</xdr:row>
      <xdr:rowOff>142875</xdr:rowOff>
    </xdr:from>
    <xdr:to>
      <xdr:col>6</xdr:col>
      <xdr:colOff>409575</xdr:colOff>
      <xdr:row>275</xdr:row>
      <xdr:rowOff>142875</xdr:rowOff>
    </xdr:to>
    <xdr:cxnSp macro="">
      <xdr:nvCxnSpPr>
        <xdr:cNvPr id="3" name="Straight Connector 2"/>
        <xdr:cNvCxnSpPr/>
      </xdr:nvCxnSpPr>
      <xdr:spPr>
        <a:xfrm>
          <a:off x="1276350" y="65627250"/>
          <a:ext cx="42291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390525</xdr:colOff>
      <xdr:row>270</xdr:row>
      <xdr:rowOff>133350</xdr:rowOff>
    </xdr:from>
    <xdr:to>
      <xdr:col>1</xdr:col>
      <xdr:colOff>419100</xdr:colOff>
      <xdr:row>280</xdr:row>
      <xdr:rowOff>66675</xdr:rowOff>
    </xdr:to>
    <xdr:cxnSp macro="">
      <xdr:nvCxnSpPr>
        <xdr:cNvPr id="5" name="Straight Connector 4"/>
        <xdr:cNvCxnSpPr/>
      </xdr:nvCxnSpPr>
      <xdr:spPr>
        <a:xfrm>
          <a:off x="1238250" y="64427100"/>
          <a:ext cx="28575" cy="23145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428625</xdr:colOff>
      <xdr:row>273</xdr:row>
      <xdr:rowOff>95250</xdr:rowOff>
    </xdr:from>
    <xdr:to>
      <xdr:col>6</xdr:col>
      <xdr:colOff>409575</xdr:colOff>
      <xdr:row>277</xdr:row>
      <xdr:rowOff>180975</xdr:rowOff>
    </xdr:to>
    <xdr:sp macro="" textlink="">
      <xdr:nvSpPr>
        <xdr:cNvPr id="6" name="Freeform 5"/>
        <xdr:cNvSpPr/>
      </xdr:nvSpPr>
      <xdr:spPr>
        <a:xfrm>
          <a:off x="1276350" y="65103375"/>
          <a:ext cx="4229100" cy="1038225"/>
        </a:xfrm>
        <a:custGeom>
          <a:avLst/>
          <a:gdLst>
            <a:gd name="connsiteX0" fmla="*/ 0 w 4229100"/>
            <a:gd name="connsiteY0" fmla="*/ 1038225 h 1038225"/>
            <a:gd name="connsiteX1" fmla="*/ 85725 w 4229100"/>
            <a:gd name="connsiteY1" fmla="*/ 1019175 h 1038225"/>
            <a:gd name="connsiteX2" fmla="*/ 161925 w 4229100"/>
            <a:gd name="connsiteY2" fmla="*/ 962025 h 1038225"/>
            <a:gd name="connsiteX3" fmla="*/ 238125 w 4229100"/>
            <a:gd name="connsiteY3" fmla="*/ 904875 h 1038225"/>
            <a:gd name="connsiteX4" fmla="*/ 266700 w 4229100"/>
            <a:gd name="connsiteY4" fmla="*/ 866775 h 1038225"/>
            <a:gd name="connsiteX5" fmla="*/ 304800 w 4229100"/>
            <a:gd name="connsiteY5" fmla="*/ 838200 h 1038225"/>
            <a:gd name="connsiteX6" fmla="*/ 323850 w 4229100"/>
            <a:gd name="connsiteY6" fmla="*/ 809625 h 1038225"/>
            <a:gd name="connsiteX7" fmla="*/ 390525 w 4229100"/>
            <a:gd name="connsiteY7" fmla="*/ 752475 h 1038225"/>
            <a:gd name="connsiteX8" fmla="*/ 428625 w 4229100"/>
            <a:gd name="connsiteY8" fmla="*/ 695325 h 1038225"/>
            <a:gd name="connsiteX9" fmla="*/ 466725 w 4229100"/>
            <a:gd name="connsiteY9" fmla="*/ 647700 h 1038225"/>
            <a:gd name="connsiteX10" fmla="*/ 485775 w 4229100"/>
            <a:gd name="connsiteY10" fmla="*/ 609600 h 1038225"/>
            <a:gd name="connsiteX11" fmla="*/ 514350 w 4229100"/>
            <a:gd name="connsiteY11" fmla="*/ 581025 h 1038225"/>
            <a:gd name="connsiteX12" fmla="*/ 542925 w 4229100"/>
            <a:gd name="connsiteY12" fmla="*/ 533400 h 1038225"/>
            <a:gd name="connsiteX13" fmla="*/ 571500 w 4229100"/>
            <a:gd name="connsiteY13" fmla="*/ 495300 h 1038225"/>
            <a:gd name="connsiteX14" fmla="*/ 638175 w 4229100"/>
            <a:gd name="connsiteY14" fmla="*/ 409575 h 1038225"/>
            <a:gd name="connsiteX15" fmla="*/ 657225 w 4229100"/>
            <a:gd name="connsiteY15" fmla="*/ 361950 h 1038225"/>
            <a:gd name="connsiteX16" fmla="*/ 676275 w 4229100"/>
            <a:gd name="connsiteY16" fmla="*/ 333375 h 1038225"/>
            <a:gd name="connsiteX17" fmla="*/ 742950 w 4229100"/>
            <a:gd name="connsiteY17" fmla="*/ 247650 h 1038225"/>
            <a:gd name="connsiteX18" fmla="*/ 771525 w 4229100"/>
            <a:gd name="connsiteY18" fmla="*/ 219075 h 1038225"/>
            <a:gd name="connsiteX19" fmla="*/ 790575 w 4229100"/>
            <a:gd name="connsiteY19" fmla="*/ 190500 h 1038225"/>
            <a:gd name="connsiteX20" fmla="*/ 828675 w 4229100"/>
            <a:gd name="connsiteY20" fmla="*/ 152400 h 1038225"/>
            <a:gd name="connsiteX21" fmla="*/ 895350 w 4229100"/>
            <a:gd name="connsiteY21" fmla="*/ 66675 h 1038225"/>
            <a:gd name="connsiteX22" fmla="*/ 952500 w 4229100"/>
            <a:gd name="connsiteY22" fmla="*/ 28575 h 1038225"/>
            <a:gd name="connsiteX23" fmla="*/ 1009650 w 4229100"/>
            <a:gd name="connsiteY23" fmla="*/ 9525 h 1038225"/>
            <a:gd name="connsiteX24" fmla="*/ 1143000 w 4229100"/>
            <a:gd name="connsiteY24" fmla="*/ 19050 h 1038225"/>
            <a:gd name="connsiteX25" fmla="*/ 1171575 w 4229100"/>
            <a:gd name="connsiteY25" fmla="*/ 47625 h 1038225"/>
            <a:gd name="connsiteX26" fmla="*/ 1200150 w 4229100"/>
            <a:gd name="connsiteY26" fmla="*/ 66675 h 1038225"/>
            <a:gd name="connsiteX27" fmla="*/ 1276350 w 4229100"/>
            <a:gd name="connsiteY27" fmla="*/ 152400 h 1038225"/>
            <a:gd name="connsiteX28" fmla="*/ 1352550 w 4229100"/>
            <a:gd name="connsiteY28" fmla="*/ 238125 h 1038225"/>
            <a:gd name="connsiteX29" fmla="*/ 1362075 w 4229100"/>
            <a:gd name="connsiteY29" fmla="*/ 266700 h 1038225"/>
            <a:gd name="connsiteX30" fmla="*/ 1390650 w 4229100"/>
            <a:gd name="connsiteY30" fmla="*/ 295275 h 1038225"/>
            <a:gd name="connsiteX31" fmla="*/ 1400175 w 4229100"/>
            <a:gd name="connsiteY31" fmla="*/ 342900 h 1038225"/>
            <a:gd name="connsiteX32" fmla="*/ 1419225 w 4229100"/>
            <a:gd name="connsiteY32" fmla="*/ 381000 h 1038225"/>
            <a:gd name="connsiteX33" fmla="*/ 1428750 w 4229100"/>
            <a:gd name="connsiteY33" fmla="*/ 409575 h 1038225"/>
            <a:gd name="connsiteX34" fmla="*/ 1457325 w 4229100"/>
            <a:gd name="connsiteY34" fmla="*/ 485775 h 1038225"/>
            <a:gd name="connsiteX35" fmla="*/ 1476375 w 4229100"/>
            <a:gd name="connsiteY35" fmla="*/ 571500 h 1038225"/>
            <a:gd name="connsiteX36" fmla="*/ 1504950 w 4229100"/>
            <a:gd name="connsiteY36" fmla="*/ 638175 h 1038225"/>
            <a:gd name="connsiteX37" fmla="*/ 1514475 w 4229100"/>
            <a:gd name="connsiteY37" fmla="*/ 695325 h 1038225"/>
            <a:gd name="connsiteX38" fmla="*/ 1590675 w 4229100"/>
            <a:gd name="connsiteY38" fmla="*/ 809625 h 1038225"/>
            <a:gd name="connsiteX39" fmla="*/ 1647825 w 4229100"/>
            <a:gd name="connsiteY39" fmla="*/ 923925 h 1038225"/>
            <a:gd name="connsiteX40" fmla="*/ 1676400 w 4229100"/>
            <a:gd name="connsiteY40" fmla="*/ 962025 h 1038225"/>
            <a:gd name="connsiteX41" fmla="*/ 1695450 w 4229100"/>
            <a:gd name="connsiteY41" fmla="*/ 990600 h 1038225"/>
            <a:gd name="connsiteX42" fmla="*/ 1762125 w 4229100"/>
            <a:gd name="connsiteY42" fmla="*/ 962025 h 1038225"/>
            <a:gd name="connsiteX43" fmla="*/ 1771650 w 4229100"/>
            <a:gd name="connsiteY43" fmla="*/ 923925 h 1038225"/>
            <a:gd name="connsiteX44" fmla="*/ 1781175 w 4229100"/>
            <a:gd name="connsiteY44" fmla="*/ 895350 h 1038225"/>
            <a:gd name="connsiteX45" fmla="*/ 1800225 w 4229100"/>
            <a:gd name="connsiteY45" fmla="*/ 847725 h 1038225"/>
            <a:gd name="connsiteX46" fmla="*/ 1828800 w 4229100"/>
            <a:gd name="connsiteY46" fmla="*/ 714375 h 1038225"/>
            <a:gd name="connsiteX47" fmla="*/ 1847850 w 4229100"/>
            <a:gd name="connsiteY47" fmla="*/ 666750 h 1038225"/>
            <a:gd name="connsiteX48" fmla="*/ 1857375 w 4229100"/>
            <a:gd name="connsiteY48" fmla="*/ 619125 h 1038225"/>
            <a:gd name="connsiteX49" fmla="*/ 1866900 w 4229100"/>
            <a:gd name="connsiteY49" fmla="*/ 590550 h 1038225"/>
            <a:gd name="connsiteX50" fmla="*/ 1876425 w 4229100"/>
            <a:gd name="connsiteY50" fmla="*/ 552450 h 1038225"/>
            <a:gd name="connsiteX51" fmla="*/ 1885950 w 4229100"/>
            <a:gd name="connsiteY51" fmla="*/ 504825 h 1038225"/>
            <a:gd name="connsiteX52" fmla="*/ 1905000 w 4229100"/>
            <a:gd name="connsiteY52" fmla="*/ 476250 h 1038225"/>
            <a:gd name="connsiteX53" fmla="*/ 1971675 w 4229100"/>
            <a:gd name="connsiteY53" fmla="*/ 333375 h 1038225"/>
            <a:gd name="connsiteX54" fmla="*/ 1990725 w 4229100"/>
            <a:gd name="connsiteY54" fmla="*/ 247650 h 1038225"/>
            <a:gd name="connsiteX55" fmla="*/ 2066925 w 4229100"/>
            <a:gd name="connsiteY55" fmla="*/ 114300 h 1038225"/>
            <a:gd name="connsiteX56" fmla="*/ 2095500 w 4229100"/>
            <a:gd name="connsiteY56" fmla="*/ 95250 h 1038225"/>
            <a:gd name="connsiteX57" fmla="*/ 2152650 w 4229100"/>
            <a:gd name="connsiteY57" fmla="*/ 38100 h 1038225"/>
            <a:gd name="connsiteX58" fmla="*/ 2181225 w 4229100"/>
            <a:gd name="connsiteY58" fmla="*/ 19050 h 1038225"/>
            <a:gd name="connsiteX59" fmla="*/ 2219325 w 4229100"/>
            <a:gd name="connsiteY59" fmla="*/ 9525 h 1038225"/>
            <a:gd name="connsiteX60" fmla="*/ 2247900 w 4229100"/>
            <a:gd name="connsiteY60" fmla="*/ 0 h 1038225"/>
            <a:gd name="connsiteX61" fmla="*/ 2333625 w 4229100"/>
            <a:gd name="connsiteY61" fmla="*/ 104775 h 1038225"/>
            <a:gd name="connsiteX62" fmla="*/ 2371725 w 4229100"/>
            <a:gd name="connsiteY62" fmla="*/ 152400 h 1038225"/>
            <a:gd name="connsiteX63" fmla="*/ 2409825 w 4229100"/>
            <a:gd name="connsiteY63" fmla="*/ 209550 h 1038225"/>
            <a:gd name="connsiteX64" fmla="*/ 2466975 w 4229100"/>
            <a:gd name="connsiteY64" fmla="*/ 285750 h 1038225"/>
            <a:gd name="connsiteX65" fmla="*/ 2486025 w 4229100"/>
            <a:gd name="connsiteY65" fmla="*/ 314325 h 1038225"/>
            <a:gd name="connsiteX66" fmla="*/ 2514600 w 4229100"/>
            <a:gd name="connsiteY66" fmla="*/ 333375 h 1038225"/>
            <a:gd name="connsiteX67" fmla="*/ 2552700 w 4229100"/>
            <a:gd name="connsiteY67" fmla="*/ 390525 h 1038225"/>
            <a:gd name="connsiteX68" fmla="*/ 2628900 w 4229100"/>
            <a:gd name="connsiteY68" fmla="*/ 495300 h 1038225"/>
            <a:gd name="connsiteX69" fmla="*/ 2657475 w 4229100"/>
            <a:gd name="connsiteY69" fmla="*/ 542925 h 1038225"/>
            <a:gd name="connsiteX70" fmla="*/ 2667000 w 4229100"/>
            <a:gd name="connsiteY70" fmla="*/ 571500 h 1038225"/>
            <a:gd name="connsiteX71" fmla="*/ 2714625 w 4229100"/>
            <a:gd name="connsiteY71" fmla="*/ 638175 h 1038225"/>
            <a:gd name="connsiteX72" fmla="*/ 2752725 w 4229100"/>
            <a:gd name="connsiteY72" fmla="*/ 666750 h 1038225"/>
            <a:gd name="connsiteX73" fmla="*/ 2790825 w 4229100"/>
            <a:gd name="connsiteY73" fmla="*/ 704850 h 1038225"/>
            <a:gd name="connsiteX74" fmla="*/ 2819400 w 4229100"/>
            <a:gd name="connsiteY74" fmla="*/ 771525 h 1038225"/>
            <a:gd name="connsiteX75" fmla="*/ 2857500 w 4229100"/>
            <a:gd name="connsiteY75" fmla="*/ 790575 h 1038225"/>
            <a:gd name="connsiteX76" fmla="*/ 2971800 w 4229100"/>
            <a:gd name="connsiteY76" fmla="*/ 723900 h 1038225"/>
            <a:gd name="connsiteX77" fmla="*/ 3000375 w 4229100"/>
            <a:gd name="connsiteY77" fmla="*/ 685800 h 1038225"/>
            <a:gd name="connsiteX78" fmla="*/ 3057525 w 4229100"/>
            <a:gd name="connsiteY78" fmla="*/ 628650 h 1038225"/>
            <a:gd name="connsiteX79" fmla="*/ 3076575 w 4229100"/>
            <a:gd name="connsiteY79" fmla="*/ 600075 h 1038225"/>
            <a:gd name="connsiteX80" fmla="*/ 3095625 w 4229100"/>
            <a:gd name="connsiteY80" fmla="*/ 561975 h 1038225"/>
            <a:gd name="connsiteX81" fmla="*/ 3124200 w 4229100"/>
            <a:gd name="connsiteY81" fmla="*/ 533400 h 1038225"/>
            <a:gd name="connsiteX82" fmla="*/ 3143250 w 4229100"/>
            <a:gd name="connsiteY82" fmla="*/ 504825 h 1038225"/>
            <a:gd name="connsiteX83" fmla="*/ 3228975 w 4229100"/>
            <a:gd name="connsiteY83" fmla="*/ 438150 h 1038225"/>
            <a:gd name="connsiteX84" fmla="*/ 3257550 w 4229100"/>
            <a:gd name="connsiteY84" fmla="*/ 428625 h 1038225"/>
            <a:gd name="connsiteX85" fmla="*/ 3305175 w 4229100"/>
            <a:gd name="connsiteY85" fmla="*/ 438150 h 1038225"/>
            <a:gd name="connsiteX86" fmla="*/ 3371850 w 4229100"/>
            <a:gd name="connsiteY86" fmla="*/ 504825 h 1038225"/>
            <a:gd name="connsiteX87" fmla="*/ 3409950 w 4229100"/>
            <a:gd name="connsiteY87" fmla="*/ 533400 h 1038225"/>
            <a:gd name="connsiteX88" fmla="*/ 3467100 w 4229100"/>
            <a:gd name="connsiteY88" fmla="*/ 590550 h 1038225"/>
            <a:gd name="connsiteX89" fmla="*/ 3514725 w 4229100"/>
            <a:gd name="connsiteY89" fmla="*/ 647700 h 1038225"/>
            <a:gd name="connsiteX90" fmla="*/ 3590925 w 4229100"/>
            <a:gd name="connsiteY90" fmla="*/ 742950 h 1038225"/>
            <a:gd name="connsiteX91" fmla="*/ 3619500 w 4229100"/>
            <a:gd name="connsiteY91" fmla="*/ 771525 h 1038225"/>
            <a:gd name="connsiteX92" fmla="*/ 3648075 w 4229100"/>
            <a:gd name="connsiteY92" fmla="*/ 819150 h 1038225"/>
            <a:gd name="connsiteX93" fmla="*/ 3686175 w 4229100"/>
            <a:gd name="connsiteY93" fmla="*/ 857250 h 1038225"/>
            <a:gd name="connsiteX94" fmla="*/ 3705225 w 4229100"/>
            <a:gd name="connsiteY94" fmla="*/ 895350 h 1038225"/>
            <a:gd name="connsiteX95" fmla="*/ 3743325 w 4229100"/>
            <a:gd name="connsiteY95" fmla="*/ 904875 h 1038225"/>
            <a:gd name="connsiteX96" fmla="*/ 3762375 w 4229100"/>
            <a:gd name="connsiteY96" fmla="*/ 847725 h 1038225"/>
            <a:gd name="connsiteX97" fmla="*/ 3781425 w 4229100"/>
            <a:gd name="connsiteY97" fmla="*/ 819150 h 1038225"/>
            <a:gd name="connsiteX98" fmla="*/ 3800475 w 4229100"/>
            <a:gd name="connsiteY98" fmla="*/ 781050 h 1038225"/>
            <a:gd name="connsiteX99" fmla="*/ 3819525 w 4229100"/>
            <a:gd name="connsiteY99" fmla="*/ 752475 h 1038225"/>
            <a:gd name="connsiteX100" fmla="*/ 3838575 w 4229100"/>
            <a:gd name="connsiteY100" fmla="*/ 695325 h 1038225"/>
            <a:gd name="connsiteX101" fmla="*/ 3867150 w 4229100"/>
            <a:gd name="connsiteY101" fmla="*/ 628650 h 1038225"/>
            <a:gd name="connsiteX102" fmla="*/ 3886200 w 4229100"/>
            <a:gd name="connsiteY102" fmla="*/ 590550 h 1038225"/>
            <a:gd name="connsiteX103" fmla="*/ 3895725 w 4229100"/>
            <a:gd name="connsiteY103" fmla="*/ 561975 h 1038225"/>
            <a:gd name="connsiteX104" fmla="*/ 3933825 w 4229100"/>
            <a:gd name="connsiteY104" fmla="*/ 495300 h 1038225"/>
            <a:gd name="connsiteX105" fmla="*/ 3990975 w 4229100"/>
            <a:gd name="connsiteY105" fmla="*/ 466725 h 1038225"/>
            <a:gd name="connsiteX106" fmla="*/ 4105275 w 4229100"/>
            <a:gd name="connsiteY106" fmla="*/ 514350 h 1038225"/>
            <a:gd name="connsiteX107" fmla="*/ 4133850 w 4229100"/>
            <a:gd name="connsiteY107" fmla="*/ 533400 h 1038225"/>
            <a:gd name="connsiteX108" fmla="*/ 4162425 w 4229100"/>
            <a:gd name="connsiteY108" fmla="*/ 552450 h 1038225"/>
            <a:gd name="connsiteX109" fmla="*/ 4229100 w 4229100"/>
            <a:gd name="connsiteY109" fmla="*/ 533400 h 103822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  <a:cxn ang="0">
              <a:pos x="connsiteX17" y="connsiteY17"/>
            </a:cxn>
            <a:cxn ang="0">
              <a:pos x="connsiteX18" y="connsiteY18"/>
            </a:cxn>
            <a:cxn ang="0">
              <a:pos x="connsiteX19" y="connsiteY19"/>
            </a:cxn>
            <a:cxn ang="0">
              <a:pos x="connsiteX20" y="connsiteY20"/>
            </a:cxn>
            <a:cxn ang="0">
              <a:pos x="connsiteX21" y="connsiteY21"/>
            </a:cxn>
            <a:cxn ang="0">
              <a:pos x="connsiteX22" y="connsiteY22"/>
            </a:cxn>
            <a:cxn ang="0">
              <a:pos x="connsiteX23" y="connsiteY23"/>
            </a:cxn>
            <a:cxn ang="0">
              <a:pos x="connsiteX24" y="connsiteY24"/>
            </a:cxn>
            <a:cxn ang="0">
              <a:pos x="connsiteX25" y="connsiteY25"/>
            </a:cxn>
            <a:cxn ang="0">
              <a:pos x="connsiteX26" y="connsiteY26"/>
            </a:cxn>
            <a:cxn ang="0">
              <a:pos x="connsiteX27" y="connsiteY27"/>
            </a:cxn>
            <a:cxn ang="0">
              <a:pos x="connsiteX28" y="connsiteY28"/>
            </a:cxn>
            <a:cxn ang="0">
              <a:pos x="connsiteX29" y="connsiteY29"/>
            </a:cxn>
            <a:cxn ang="0">
              <a:pos x="connsiteX30" y="connsiteY30"/>
            </a:cxn>
            <a:cxn ang="0">
              <a:pos x="connsiteX31" y="connsiteY31"/>
            </a:cxn>
            <a:cxn ang="0">
              <a:pos x="connsiteX32" y="connsiteY32"/>
            </a:cxn>
            <a:cxn ang="0">
              <a:pos x="connsiteX33" y="connsiteY33"/>
            </a:cxn>
            <a:cxn ang="0">
              <a:pos x="connsiteX34" y="connsiteY34"/>
            </a:cxn>
            <a:cxn ang="0">
              <a:pos x="connsiteX35" y="connsiteY35"/>
            </a:cxn>
            <a:cxn ang="0">
              <a:pos x="connsiteX36" y="connsiteY36"/>
            </a:cxn>
            <a:cxn ang="0">
              <a:pos x="connsiteX37" y="connsiteY37"/>
            </a:cxn>
            <a:cxn ang="0">
              <a:pos x="connsiteX38" y="connsiteY38"/>
            </a:cxn>
            <a:cxn ang="0">
              <a:pos x="connsiteX39" y="connsiteY39"/>
            </a:cxn>
            <a:cxn ang="0">
              <a:pos x="connsiteX40" y="connsiteY40"/>
            </a:cxn>
            <a:cxn ang="0">
              <a:pos x="connsiteX41" y="connsiteY41"/>
            </a:cxn>
            <a:cxn ang="0">
              <a:pos x="connsiteX42" y="connsiteY42"/>
            </a:cxn>
            <a:cxn ang="0">
              <a:pos x="connsiteX43" y="connsiteY43"/>
            </a:cxn>
            <a:cxn ang="0">
              <a:pos x="connsiteX44" y="connsiteY44"/>
            </a:cxn>
            <a:cxn ang="0">
              <a:pos x="connsiteX45" y="connsiteY45"/>
            </a:cxn>
            <a:cxn ang="0">
              <a:pos x="connsiteX46" y="connsiteY46"/>
            </a:cxn>
            <a:cxn ang="0">
              <a:pos x="connsiteX47" y="connsiteY47"/>
            </a:cxn>
            <a:cxn ang="0">
              <a:pos x="connsiteX48" y="connsiteY48"/>
            </a:cxn>
            <a:cxn ang="0">
              <a:pos x="connsiteX49" y="connsiteY49"/>
            </a:cxn>
            <a:cxn ang="0">
              <a:pos x="connsiteX50" y="connsiteY50"/>
            </a:cxn>
            <a:cxn ang="0">
              <a:pos x="connsiteX51" y="connsiteY51"/>
            </a:cxn>
            <a:cxn ang="0">
              <a:pos x="connsiteX52" y="connsiteY52"/>
            </a:cxn>
            <a:cxn ang="0">
              <a:pos x="connsiteX53" y="connsiteY53"/>
            </a:cxn>
            <a:cxn ang="0">
              <a:pos x="connsiteX54" y="connsiteY54"/>
            </a:cxn>
            <a:cxn ang="0">
              <a:pos x="connsiteX55" y="connsiteY55"/>
            </a:cxn>
            <a:cxn ang="0">
              <a:pos x="connsiteX56" y="connsiteY56"/>
            </a:cxn>
            <a:cxn ang="0">
              <a:pos x="connsiteX57" y="connsiteY57"/>
            </a:cxn>
            <a:cxn ang="0">
              <a:pos x="connsiteX58" y="connsiteY58"/>
            </a:cxn>
            <a:cxn ang="0">
              <a:pos x="connsiteX59" y="connsiteY59"/>
            </a:cxn>
            <a:cxn ang="0">
              <a:pos x="connsiteX60" y="connsiteY60"/>
            </a:cxn>
            <a:cxn ang="0">
              <a:pos x="connsiteX61" y="connsiteY61"/>
            </a:cxn>
            <a:cxn ang="0">
              <a:pos x="connsiteX62" y="connsiteY62"/>
            </a:cxn>
            <a:cxn ang="0">
              <a:pos x="connsiteX63" y="connsiteY63"/>
            </a:cxn>
            <a:cxn ang="0">
              <a:pos x="connsiteX64" y="connsiteY64"/>
            </a:cxn>
            <a:cxn ang="0">
              <a:pos x="connsiteX65" y="connsiteY65"/>
            </a:cxn>
            <a:cxn ang="0">
              <a:pos x="connsiteX66" y="connsiteY66"/>
            </a:cxn>
            <a:cxn ang="0">
              <a:pos x="connsiteX67" y="connsiteY67"/>
            </a:cxn>
            <a:cxn ang="0">
              <a:pos x="connsiteX68" y="connsiteY68"/>
            </a:cxn>
            <a:cxn ang="0">
              <a:pos x="connsiteX69" y="connsiteY69"/>
            </a:cxn>
            <a:cxn ang="0">
              <a:pos x="connsiteX70" y="connsiteY70"/>
            </a:cxn>
            <a:cxn ang="0">
              <a:pos x="connsiteX71" y="connsiteY71"/>
            </a:cxn>
            <a:cxn ang="0">
              <a:pos x="connsiteX72" y="connsiteY72"/>
            </a:cxn>
            <a:cxn ang="0">
              <a:pos x="connsiteX73" y="connsiteY73"/>
            </a:cxn>
            <a:cxn ang="0">
              <a:pos x="connsiteX74" y="connsiteY74"/>
            </a:cxn>
            <a:cxn ang="0">
              <a:pos x="connsiteX75" y="connsiteY75"/>
            </a:cxn>
            <a:cxn ang="0">
              <a:pos x="connsiteX76" y="connsiteY76"/>
            </a:cxn>
            <a:cxn ang="0">
              <a:pos x="connsiteX77" y="connsiteY77"/>
            </a:cxn>
            <a:cxn ang="0">
              <a:pos x="connsiteX78" y="connsiteY78"/>
            </a:cxn>
            <a:cxn ang="0">
              <a:pos x="connsiteX79" y="connsiteY79"/>
            </a:cxn>
            <a:cxn ang="0">
              <a:pos x="connsiteX80" y="connsiteY80"/>
            </a:cxn>
            <a:cxn ang="0">
              <a:pos x="connsiteX81" y="connsiteY81"/>
            </a:cxn>
            <a:cxn ang="0">
              <a:pos x="connsiteX82" y="connsiteY82"/>
            </a:cxn>
            <a:cxn ang="0">
              <a:pos x="connsiteX83" y="connsiteY83"/>
            </a:cxn>
            <a:cxn ang="0">
              <a:pos x="connsiteX84" y="connsiteY84"/>
            </a:cxn>
            <a:cxn ang="0">
              <a:pos x="connsiteX85" y="connsiteY85"/>
            </a:cxn>
            <a:cxn ang="0">
              <a:pos x="connsiteX86" y="connsiteY86"/>
            </a:cxn>
            <a:cxn ang="0">
              <a:pos x="connsiteX87" y="connsiteY87"/>
            </a:cxn>
            <a:cxn ang="0">
              <a:pos x="connsiteX88" y="connsiteY88"/>
            </a:cxn>
            <a:cxn ang="0">
              <a:pos x="connsiteX89" y="connsiteY89"/>
            </a:cxn>
            <a:cxn ang="0">
              <a:pos x="connsiteX90" y="connsiteY90"/>
            </a:cxn>
            <a:cxn ang="0">
              <a:pos x="connsiteX91" y="connsiteY91"/>
            </a:cxn>
            <a:cxn ang="0">
              <a:pos x="connsiteX92" y="connsiteY92"/>
            </a:cxn>
            <a:cxn ang="0">
              <a:pos x="connsiteX93" y="connsiteY93"/>
            </a:cxn>
            <a:cxn ang="0">
              <a:pos x="connsiteX94" y="connsiteY94"/>
            </a:cxn>
            <a:cxn ang="0">
              <a:pos x="connsiteX95" y="connsiteY95"/>
            </a:cxn>
            <a:cxn ang="0">
              <a:pos x="connsiteX96" y="connsiteY96"/>
            </a:cxn>
            <a:cxn ang="0">
              <a:pos x="connsiteX97" y="connsiteY97"/>
            </a:cxn>
            <a:cxn ang="0">
              <a:pos x="connsiteX98" y="connsiteY98"/>
            </a:cxn>
            <a:cxn ang="0">
              <a:pos x="connsiteX99" y="connsiteY99"/>
            </a:cxn>
            <a:cxn ang="0">
              <a:pos x="connsiteX100" y="connsiteY100"/>
            </a:cxn>
            <a:cxn ang="0">
              <a:pos x="connsiteX101" y="connsiteY101"/>
            </a:cxn>
            <a:cxn ang="0">
              <a:pos x="connsiteX102" y="connsiteY102"/>
            </a:cxn>
            <a:cxn ang="0">
              <a:pos x="connsiteX103" y="connsiteY103"/>
            </a:cxn>
            <a:cxn ang="0">
              <a:pos x="connsiteX104" y="connsiteY104"/>
            </a:cxn>
            <a:cxn ang="0">
              <a:pos x="connsiteX105" y="connsiteY105"/>
            </a:cxn>
            <a:cxn ang="0">
              <a:pos x="connsiteX106" y="connsiteY106"/>
            </a:cxn>
            <a:cxn ang="0">
              <a:pos x="connsiteX107" y="connsiteY107"/>
            </a:cxn>
            <a:cxn ang="0">
              <a:pos x="connsiteX108" y="connsiteY108"/>
            </a:cxn>
            <a:cxn ang="0">
              <a:pos x="connsiteX109" y="connsiteY109"/>
            </a:cxn>
          </a:cxnLst>
          <a:rect l="l" t="t" r="r" b="b"/>
          <a:pathLst>
            <a:path w="4229100" h="1038225">
              <a:moveTo>
                <a:pt x="0" y="1038225"/>
              </a:moveTo>
              <a:cubicBezTo>
                <a:pt x="28575" y="1031875"/>
                <a:pt x="59239" y="1031639"/>
                <a:pt x="85725" y="1019175"/>
              </a:cubicBezTo>
              <a:cubicBezTo>
                <a:pt x="114453" y="1005656"/>
                <a:pt x="136525" y="981075"/>
                <a:pt x="161925" y="962025"/>
              </a:cubicBezTo>
              <a:lnTo>
                <a:pt x="238125" y="904875"/>
              </a:lnTo>
              <a:cubicBezTo>
                <a:pt x="250825" y="895350"/>
                <a:pt x="255475" y="878000"/>
                <a:pt x="266700" y="866775"/>
              </a:cubicBezTo>
              <a:cubicBezTo>
                <a:pt x="277925" y="855550"/>
                <a:pt x="293575" y="849425"/>
                <a:pt x="304800" y="838200"/>
              </a:cubicBezTo>
              <a:cubicBezTo>
                <a:pt x="312895" y="830105"/>
                <a:pt x="315755" y="817720"/>
                <a:pt x="323850" y="809625"/>
              </a:cubicBezTo>
              <a:cubicBezTo>
                <a:pt x="395951" y="737524"/>
                <a:pt x="299487" y="866272"/>
                <a:pt x="390525" y="752475"/>
              </a:cubicBezTo>
              <a:cubicBezTo>
                <a:pt x="404828" y="734597"/>
                <a:pt x="415159" y="713841"/>
                <a:pt x="428625" y="695325"/>
              </a:cubicBezTo>
              <a:cubicBezTo>
                <a:pt x="440582" y="678883"/>
                <a:pt x="455448" y="664616"/>
                <a:pt x="466725" y="647700"/>
              </a:cubicBezTo>
              <a:cubicBezTo>
                <a:pt x="474601" y="635886"/>
                <a:pt x="477522" y="621154"/>
                <a:pt x="485775" y="609600"/>
              </a:cubicBezTo>
              <a:cubicBezTo>
                <a:pt x="493605" y="598639"/>
                <a:pt x="506268" y="591801"/>
                <a:pt x="514350" y="581025"/>
              </a:cubicBezTo>
              <a:cubicBezTo>
                <a:pt x="525458" y="566214"/>
                <a:pt x="532656" y="548804"/>
                <a:pt x="542925" y="533400"/>
              </a:cubicBezTo>
              <a:cubicBezTo>
                <a:pt x="551731" y="520191"/>
                <a:pt x="562396" y="508305"/>
                <a:pt x="571500" y="495300"/>
              </a:cubicBezTo>
              <a:cubicBezTo>
                <a:pt x="624667" y="419347"/>
                <a:pt x="588942" y="458808"/>
                <a:pt x="638175" y="409575"/>
              </a:cubicBezTo>
              <a:cubicBezTo>
                <a:pt x="644525" y="393700"/>
                <a:pt x="649579" y="377243"/>
                <a:pt x="657225" y="361950"/>
              </a:cubicBezTo>
              <a:cubicBezTo>
                <a:pt x="662345" y="351711"/>
                <a:pt x="669406" y="342533"/>
                <a:pt x="676275" y="333375"/>
              </a:cubicBezTo>
              <a:cubicBezTo>
                <a:pt x="697995" y="304415"/>
                <a:pt x="720725" y="276225"/>
                <a:pt x="742950" y="247650"/>
              </a:cubicBezTo>
              <a:cubicBezTo>
                <a:pt x="751220" y="237017"/>
                <a:pt x="762901" y="229423"/>
                <a:pt x="771525" y="219075"/>
              </a:cubicBezTo>
              <a:cubicBezTo>
                <a:pt x="778854" y="210281"/>
                <a:pt x="783125" y="199192"/>
                <a:pt x="790575" y="190500"/>
              </a:cubicBezTo>
              <a:cubicBezTo>
                <a:pt x="802264" y="176863"/>
                <a:pt x="817455" y="166425"/>
                <a:pt x="828675" y="152400"/>
              </a:cubicBezTo>
              <a:cubicBezTo>
                <a:pt x="919819" y="38470"/>
                <a:pt x="823773" y="138252"/>
                <a:pt x="895350" y="66675"/>
              </a:cubicBezTo>
              <a:cubicBezTo>
                <a:pt x="910945" y="19890"/>
                <a:pt x="893497" y="44667"/>
                <a:pt x="952500" y="28575"/>
              </a:cubicBezTo>
              <a:cubicBezTo>
                <a:pt x="971873" y="23291"/>
                <a:pt x="1009650" y="9525"/>
                <a:pt x="1009650" y="9525"/>
              </a:cubicBezTo>
              <a:cubicBezTo>
                <a:pt x="1054100" y="12700"/>
                <a:pt x="1099621" y="8843"/>
                <a:pt x="1143000" y="19050"/>
              </a:cubicBezTo>
              <a:cubicBezTo>
                <a:pt x="1156112" y="22135"/>
                <a:pt x="1161227" y="39001"/>
                <a:pt x="1171575" y="47625"/>
              </a:cubicBezTo>
              <a:cubicBezTo>
                <a:pt x="1180369" y="54954"/>
                <a:pt x="1190625" y="60325"/>
                <a:pt x="1200150" y="66675"/>
              </a:cubicBezTo>
              <a:cubicBezTo>
                <a:pt x="1241075" y="128062"/>
                <a:pt x="1194794" y="62689"/>
                <a:pt x="1276350" y="152400"/>
              </a:cubicBezTo>
              <a:cubicBezTo>
                <a:pt x="1399650" y="288030"/>
                <a:pt x="1234717" y="120292"/>
                <a:pt x="1352550" y="238125"/>
              </a:cubicBezTo>
              <a:cubicBezTo>
                <a:pt x="1355725" y="247650"/>
                <a:pt x="1356506" y="258346"/>
                <a:pt x="1362075" y="266700"/>
              </a:cubicBezTo>
              <a:cubicBezTo>
                <a:pt x="1369547" y="277908"/>
                <a:pt x="1384626" y="283227"/>
                <a:pt x="1390650" y="295275"/>
              </a:cubicBezTo>
              <a:cubicBezTo>
                <a:pt x="1397890" y="309755"/>
                <a:pt x="1395055" y="327541"/>
                <a:pt x="1400175" y="342900"/>
              </a:cubicBezTo>
              <a:cubicBezTo>
                <a:pt x="1404665" y="356370"/>
                <a:pt x="1413632" y="367949"/>
                <a:pt x="1419225" y="381000"/>
              </a:cubicBezTo>
              <a:cubicBezTo>
                <a:pt x="1423180" y="390228"/>
                <a:pt x="1425225" y="400174"/>
                <a:pt x="1428750" y="409575"/>
              </a:cubicBezTo>
              <a:cubicBezTo>
                <a:pt x="1435305" y="427056"/>
                <a:pt x="1451920" y="464155"/>
                <a:pt x="1457325" y="485775"/>
              </a:cubicBezTo>
              <a:cubicBezTo>
                <a:pt x="1461851" y="503880"/>
                <a:pt x="1469042" y="551944"/>
                <a:pt x="1476375" y="571500"/>
              </a:cubicBezTo>
              <a:cubicBezTo>
                <a:pt x="1492258" y="613856"/>
                <a:pt x="1496349" y="599470"/>
                <a:pt x="1504950" y="638175"/>
              </a:cubicBezTo>
              <a:cubicBezTo>
                <a:pt x="1509140" y="657028"/>
                <a:pt x="1508926" y="676827"/>
                <a:pt x="1514475" y="695325"/>
              </a:cubicBezTo>
              <a:cubicBezTo>
                <a:pt x="1529159" y="744272"/>
                <a:pt x="1566518" y="761311"/>
                <a:pt x="1590675" y="809625"/>
              </a:cubicBezTo>
              <a:lnTo>
                <a:pt x="1647825" y="923925"/>
              </a:lnTo>
              <a:cubicBezTo>
                <a:pt x="1654925" y="938124"/>
                <a:pt x="1667173" y="949107"/>
                <a:pt x="1676400" y="962025"/>
              </a:cubicBezTo>
              <a:cubicBezTo>
                <a:pt x="1683054" y="971340"/>
                <a:pt x="1689100" y="981075"/>
                <a:pt x="1695450" y="990600"/>
              </a:cubicBezTo>
              <a:cubicBezTo>
                <a:pt x="1714567" y="985821"/>
                <a:pt x="1748969" y="981759"/>
                <a:pt x="1762125" y="962025"/>
              </a:cubicBezTo>
              <a:cubicBezTo>
                <a:pt x="1769387" y="951133"/>
                <a:pt x="1768054" y="936512"/>
                <a:pt x="1771650" y="923925"/>
              </a:cubicBezTo>
              <a:cubicBezTo>
                <a:pt x="1774408" y="914271"/>
                <a:pt x="1777650" y="904751"/>
                <a:pt x="1781175" y="895350"/>
              </a:cubicBezTo>
              <a:cubicBezTo>
                <a:pt x="1787178" y="879341"/>
                <a:pt x="1794818" y="863945"/>
                <a:pt x="1800225" y="847725"/>
              </a:cubicBezTo>
              <a:cubicBezTo>
                <a:pt x="1808914" y="821658"/>
                <a:pt x="1828674" y="715005"/>
                <a:pt x="1828800" y="714375"/>
              </a:cubicBezTo>
              <a:cubicBezTo>
                <a:pt x="1832153" y="697609"/>
                <a:pt x="1842937" y="683127"/>
                <a:pt x="1847850" y="666750"/>
              </a:cubicBezTo>
              <a:cubicBezTo>
                <a:pt x="1852502" y="651243"/>
                <a:pt x="1853448" y="634831"/>
                <a:pt x="1857375" y="619125"/>
              </a:cubicBezTo>
              <a:cubicBezTo>
                <a:pt x="1859810" y="609385"/>
                <a:pt x="1864142" y="600204"/>
                <a:pt x="1866900" y="590550"/>
              </a:cubicBezTo>
              <a:cubicBezTo>
                <a:pt x="1870496" y="577963"/>
                <a:pt x="1873585" y="565229"/>
                <a:pt x="1876425" y="552450"/>
              </a:cubicBezTo>
              <a:cubicBezTo>
                <a:pt x="1879937" y="536646"/>
                <a:pt x="1880266" y="519984"/>
                <a:pt x="1885950" y="504825"/>
              </a:cubicBezTo>
              <a:cubicBezTo>
                <a:pt x="1889970" y="494106"/>
                <a:pt x="1899573" y="486329"/>
                <a:pt x="1905000" y="476250"/>
              </a:cubicBezTo>
              <a:cubicBezTo>
                <a:pt x="1914731" y="458179"/>
                <a:pt x="1961377" y="369418"/>
                <a:pt x="1971675" y="333375"/>
              </a:cubicBezTo>
              <a:cubicBezTo>
                <a:pt x="1979717" y="305229"/>
                <a:pt x="1980983" y="275253"/>
                <a:pt x="1990725" y="247650"/>
              </a:cubicBezTo>
              <a:cubicBezTo>
                <a:pt x="2008852" y="196290"/>
                <a:pt x="2037430" y="158542"/>
                <a:pt x="2066925" y="114300"/>
              </a:cubicBezTo>
              <a:cubicBezTo>
                <a:pt x="2073275" y="104775"/>
                <a:pt x="2085975" y="101600"/>
                <a:pt x="2095500" y="95250"/>
              </a:cubicBezTo>
              <a:cubicBezTo>
                <a:pt x="2121807" y="55790"/>
                <a:pt x="2107540" y="70321"/>
                <a:pt x="2152650" y="38100"/>
              </a:cubicBezTo>
              <a:cubicBezTo>
                <a:pt x="2161965" y="31446"/>
                <a:pt x="2170703" y="23559"/>
                <a:pt x="2181225" y="19050"/>
              </a:cubicBezTo>
              <a:cubicBezTo>
                <a:pt x="2193257" y="13893"/>
                <a:pt x="2206738" y="13121"/>
                <a:pt x="2219325" y="9525"/>
              </a:cubicBezTo>
              <a:cubicBezTo>
                <a:pt x="2228979" y="6767"/>
                <a:pt x="2238375" y="3175"/>
                <a:pt x="2247900" y="0"/>
              </a:cubicBezTo>
              <a:cubicBezTo>
                <a:pt x="2302001" y="54101"/>
                <a:pt x="2261145" y="10551"/>
                <a:pt x="2333625" y="104775"/>
              </a:cubicBezTo>
              <a:cubicBezTo>
                <a:pt x="2346020" y="120889"/>
                <a:pt x="2360448" y="135484"/>
                <a:pt x="2371725" y="152400"/>
              </a:cubicBezTo>
              <a:cubicBezTo>
                <a:pt x="2384425" y="171450"/>
                <a:pt x="2396088" y="191234"/>
                <a:pt x="2409825" y="209550"/>
              </a:cubicBezTo>
              <a:cubicBezTo>
                <a:pt x="2428875" y="234950"/>
                <a:pt x="2449363" y="259332"/>
                <a:pt x="2466975" y="285750"/>
              </a:cubicBezTo>
              <a:cubicBezTo>
                <a:pt x="2473325" y="295275"/>
                <a:pt x="2477930" y="306230"/>
                <a:pt x="2486025" y="314325"/>
              </a:cubicBezTo>
              <a:cubicBezTo>
                <a:pt x="2494120" y="322420"/>
                <a:pt x="2505075" y="327025"/>
                <a:pt x="2514600" y="333375"/>
              </a:cubicBezTo>
              <a:cubicBezTo>
                <a:pt x="2527300" y="352425"/>
                <a:pt x="2538963" y="372209"/>
                <a:pt x="2552700" y="390525"/>
              </a:cubicBezTo>
              <a:cubicBezTo>
                <a:pt x="2578588" y="425042"/>
                <a:pt x="2605986" y="458638"/>
                <a:pt x="2628900" y="495300"/>
              </a:cubicBezTo>
              <a:cubicBezTo>
                <a:pt x="2638712" y="510999"/>
                <a:pt x="2649196" y="526366"/>
                <a:pt x="2657475" y="542925"/>
              </a:cubicBezTo>
              <a:cubicBezTo>
                <a:pt x="2661965" y="551905"/>
                <a:pt x="2662510" y="562520"/>
                <a:pt x="2667000" y="571500"/>
              </a:cubicBezTo>
              <a:cubicBezTo>
                <a:pt x="2672408" y="582317"/>
                <a:pt x="2710311" y="633861"/>
                <a:pt x="2714625" y="638175"/>
              </a:cubicBezTo>
              <a:cubicBezTo>
                <a:pt x="2725850" y="649400"/>
                <a:pt x="2740778" y="656296"/>
                <a:pt x="2752725" y="666750"/>
              </a:cubicBezTo>
              <a:cubicBezTo>
                <a:pt x="2766242" y="678577"/>
                <a:pt x="2778125" y="692150"/>
                <a:pt x="2790825" y="704850"/>
              </a:cubicBezTo>
              <a:cubicBezTo>
                <a:pt x="2796517" y="721927"/>
                <a:pt x="2807630" y="759755"/>
                <a:pt x="2819400" y="771525"/>
              </a:cubicBezTo>
              <a:cubicBezTo>
                <a:pt x="2829440" y="781565"/>
                <a:pt x="2844800" y="784225"/>
                <a:pt x="2857500" y="790575"/>
              </a:cubicBezTo>
              <a:cubicBezTo>
                <a:pt x="2893501" y="772574"/>
                <a:pt x="2941391" y="754309"/>
                <a:pt x="2971800" y="723900"/>
              </a:cubicBezTo>
              <a:cubicBezTo>
                <a:pt x="2983025" y="712675"/>
                <a:pt x="2989755" y="697600"/>
                <a:pt x="3000375" y="685800"/>
              </a:cubicBezTo>
              <a:cubicBezTo>
                <a:pt x="3018397" y="665775"/>
                <a:pt x="3042581" y="651066"/>
                <a:pt x="3057525" y="628650"/>
              </a:cubicBezTo>
              <a:cubicBezTo>
                <a:pt x="3063875" y="619125"/>
                <a:pt x="3070895" y="610014"/>
                <a:pt x="3076575" y="600075"/>
              </a:cubicBezTo>
              <a:cubicBezTo>
                <a:pt x="3083620" y="587747"/>
                <a:pt x="3087372" y="573529"/>
                <a:pt x="3095625" y="561975"/>
              </a:cubicBezTo>
              <a:cubicBezTo>
                <a:pt x="3103455" y="551014"/>
                <a:pt x="3115576" y="543748"/>
                <a:pt x="3124200" y="533400"/>
              </a:cubicBezTo>
              <a:cubicBezTo>
                <a:pt x="3131529" y="524606"/>
                <a:pt x="3135921" y="513619"/>
                <a:pt x="3143250" y="504825"/>
              </a:cubicBezTo>
              <a:cubicBezTo>
                <a:pt x="3162216" y="482066"/>
                <a:pt x="3204467" y="446319"/>
                <a:pt x="3228975" y="438150"/>
              </a:cubicBezTo>
              <a:lnTo>
                <a:pt x="3257550" y="428625"/>
              </a:lnTo>
              <a:cubicBezTo>
                <a:pt x="3273425" y="431800"/>
                <a:pt x="3290695" y="430910"/>
                <a:pt x="3305175" y="438150"/>
              </a:cubicBezTo>
              <a:cubicBezTo>
                <a:pt x="3381659" y="476392"/>
                <a:pt x="3330306" y="463281"/>
                <a:pt x="3371850" y="504825"/>
              </a:cubicBezTo>
              <a:cubicBezTo>
                <a:pt x="3383075" y="516050"/>
                <a:pt x="3398725" y="522175"/>
                <a:pt x="3409950" y="533400"/>
              </a:cubicBezTo>
              <a:cubicBezTo>
                <a:pt x="3480837" y="604287"/>
                <a:pt x="3399757" y="545655"/>
                <a:pt x="3467100" y="590550"/>
              </a:cubicBezTo>
              <a:cubicBezTo>
                <a:pt x="3511430" y="657044"/>
                <a:pt x="3457101" y="579599"/>
                <a:pt x="3514725" y="647700"/>
              </a:cubicBezTo>
              <a:cubicBezTo>
                <a:pt x="3540989" y="678739"/>
                <a:pt x="3565525" y="711200"/>
                <a:pt x="3590925" y="742950"/>
              </a:cubicBezTo>
              <a:cubicBezTo>
                <a:pt x="3599340" y="753469"/>
                <a:pt x="3611418" y="760749"/>
                <a:pt x="3619500" y="771525"/>
              </a:cubicBezTo>
              <a:cubicBezTo>
                <a:pt x="3630608" y="786336"/>
                <a:pt x="3636709" y="804537"/>
                <a:pt x="3648075" y="819150"/>
              </a:cubicBezTo>
              <a:cubicBezTo>
                <a:pt x="3659102" y="833327"/>
                <a:pt x="3675399" y="842882"/>
                <a:pt x="3686175" y="857250"/>
              </a:cubicBezTo>
              <a:cubicBezTo>
                <a:pt x="3694694" y="868609"/>
                <a:pt x="3694317" y="886260"/>
                <a:pt x="3705225" y="895350"/>
              </a:cubicBezTo>
              <a:cubicBezTo>
                <a:pt x="3715282" y="903731"/>
                <a:pt x="3730625" y="901700"/>
                <a:pt x="3743325" y="904875"/>
              </a:cubicBezTo>
              <a:cubicBezTo>
                <a:pt x="3749675" y="885825"/>
                <a:pt x="3754220" y="866075"/>
                <a:pt x="3762375" y="847725"/>
              </a:cubicBezTo>
              <a:cubicBezTo>
                <a:pt x="3767024" y="837264"/>
                <a:pt x="3775745" y="829089"/>
                <a:pt x="3781425" y="819150"/>
              </a:cubicBezTo>
              <a:cubicBezTo>
                <a:pt x="3788470" y="806822"/>
                <a:pt x="3793430" y="793378"/>
                <a:pt x="3800475" y="781050"/>
              </a:cubicBezTo>
              <a:cubicBezTo>
                <a:pt x="3806155" y="771111"/>
                <a:pt x="3814876" y="762936"/>
                <a:pt x="3819525" y="752475"/>
              </a:cubicBezTo>
              <a:cubicBezTo>
                <a:pt x="3827680" y="734125"/>
                <a:pt x="3829595" y="713286"/>
                <a:pt x="3838575" y="695325"/>
              </a:cubicBezTo>
              <a:cubicBezTo>
                <a:pt x="3901756" y="568963"/>
                <a:pt x="3825105" y="726756"/>
                <a:pt x="3867150" y="628650"/>
              </a:cubicBezTo>
              <a:cubicBezTo>
                <a:pt x="3872743" y="615599"/>
                <a:pt x="3880607" y="603601"/>
                <a:pt x="3886200" y="590550"/>
              </a:cubicBezTo>
              <a:cubicBezTo>
                <a:pt x="3890155" y="581322"/>
                <a:pt x="3891770" y="571203"/>
                <a:pt x="3895725" y="561975"/>
              </a:cubicBezTo>
              <a:cubicBezTo>
                <a:pt x="3901328" y="548901"/>
                <a:pt x="3921868" y="507257"/>
                <a:pt x="3933825" y="495300"/>
              </a:cubicBezTo>
              <a:cubicBezTo>
                <a:pt x="3952289" y="476836"/>
                <a:pt x="3967734" y="474472"/>
                <a:pt x="3990975" y="466725"/>
              </a:cubicBezTo>
              <a:cubicBezTo>
                <a:pt x="4070709" y="480014"/>
                <a:pt x="4032056" y="465537"/>
                <a:pt x="4105275" y="514350"/>
              </a:cubicBezTo>
              <a:lnTo>
                <a:pt x="4133850" y="533400"/>
              </a:lnTo>
              <a:lnTo>
                <a:pt x="4162425" y="552450"/>
              </a:lnTo>
              <a:cubicBezTo>
                <a:pt x="4224004" y="542187"/>
                <a:pt x="4205919" y="556581"/>
                <a:pt x="4229100" y="533400"/>
              </a:cubicBezTo>
            </a:path>
          </a:pathLst>
        </a:cu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lang="en-IN" sz="1100"/>
        </a:p>
      </xdr:txBody>
    </xdr:sp>
    <xdr:clientData/>
  </xdr:twoCellAnchor>
  <xdr:twoCellAnchor>
    <xdr:from>
      <xdr:col>1</xdr:col>
      <xdr:colOff>428625</xdr:colOff>
      <xdr:row>275</xdr:row>
      <xdr:rowOff>180975</xdr:rowOff>
    </xdr:from>
    <xdr:to>
      <xdr:col>6</xdr:col>
      <xdr:colOff>457200</xdr:colOff>
      <xdr:row>277</xdr:row>
      <xdr:rowOff>180975</xdr:rowOff>
    </xdr:to>
    <xdr:cxnSp macro="">
      <xdr:nvCxnSpPr>
        <xdr:cNvPr id="8" name="Straight Arrow Connector 7"/>
        <xdr:cNvCxnSpPr>
          <a:stCxn id="6" idx="0"/>
        </xdr:cNvCxnSpPr>
      </xdr:nvCxnSpPr>
      <xdr:spPr>
        <a:xfrm flipV="1">
          <a:off x="1276350" y="65665350"/>
          <a:ext cx="4276725" cy="476250"/>
        </a:xfrm>
        <a:prstGeom prst="straightConnector1">
          <a:avLst/>
        </a:prstGeom>
        <a:ln>
          <a:tailEnd type="arrow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raghuiyer@riassociates.co.i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I362"/>
  <sheetViews>
    <sheetView tabSelected="1" workbookViewId="0">
      <selection activeCell="F12" sqref="F12"/>
    </sheetView>
  </sheetViews>
  <sheetFormatPr defaultRowHeight="18.75"/>
  <cols>
    <col min="1" max="1" width="8.8984375" style="1" bestFit="1" customWidth="1"/>
    <col min="2" max="5" width="8.796875" style="1"/>
    <col min="6" max="6" width="9.3984375" style="1" customWidth="1"/>
    <col min="7" max="7" width="11" style="1" customWidth="1"/>
    <col min="8" max="8" width="10.19921875" style="1" customWidth="1"/>
    <col min="9" max="16384" width="8.796875" style="1"/>
  </cols>
  <sheetData>
    <row r="2" spans="1:7">
      <c r="A2" s="2" t="s">
        <v>0</v>
      </c>
    </row>
    <row r="3" spans="1:7" ht="23.25">
      <c r="A3" s="2" t="s">
        <v>3</v>
      </c>
      <c r="G3" s="38" t="s">
        <v>260</v>
      </c>
    </row>
    <row r="4" spans="1:7">
      <c r="A4" s="3" t="s">
        <v>2</v>
      </c>
    </row>
    <row r="5" spans="1:7">
      <c r="A5" s="2" t="s">
        <v>1</v>
      </c>
    </row>
    <row r="7" spans="1:7">
      <c r="A7" s="1" t="s">
        <v>4</v>
      </c>
    </row>
    <row r="8" spans="1:7">
      <c r="A8" s="1" t="s">
        <v>5</v>
      </c>
    </row>
    <row r="9" spans="1:7">
      <c r="A9" s="1" t="s">
        <v>6</v>
      </c>
    </row>
    <row r="10" spans="1:7">
      <c r="A10" s="1" t="s">
        <v>7</v>
      </c>
    </row>
    <row r="12" spans="1:7">
      <c r="A12" s="1" t="s">
        <v>8</v>
      </c>
    </row>
    <row r="13" spans="1:7">
      <c r="A13" s="1" t="s">
        <v>9</v>
      </c>
    </row>
    <row r="14" spans="1:7">
      <c r="A14" s="1" t="s">
        <v>10</v>
      </c>
    </row>
    <row r="16" spans="1:7">
      <c r="A16" s="2" t="s">
        <v>11</v>
      </c>
    </row>
    <row r="17" spans="1:4">
      <c r="A17" s="1">
        <v>1</v>
      </c>
      <c r="B17" s="2" t="s">
        <v>12</v>
      </c>
      <c r="D17" s="1" t="s">
        <v>28</v>
      </c>
    </row>
    <row r="18" spans="1:4">
      <c r="A18" s="1">
        <v>2</v>
      </c>
      <c r="B18" s="2" t="s">
        <v>13</v>
      </c>
      <c r="D18" s="1" t="s">
        <v>28</v>
      </c>
    </row>
    <row r="19" spans="1:4">
      <c r="A19" s="1">
        <v>3</v>
      </c>
      <c r="B19" s="1" t="s">
        <v>14</v>
      </c>
    </row>
    <row r="20" spans="1:4">
      <c r="A20" s="1">
        <v>4</v>
      </c>
      <c r="B20" s="1" t="s">
        <v>15</v>
      </c>
    </row>
    <row r="21" spans="1:4">
      <c r="A21" s="1">
        <v>5</v>
      </c>
      <c r="B21" s="1" t="s">
        <v>16</v>
      </c>
    </row>
    <row r="22" spans="1:4">
      <c r="A22" s="1">
        <v>6</v>
      </c>
      <c r="B22" s="2" t="s">
        <v>17</v>
      </c>
      <c r="D22" s="1" t="s">
        <v>28</v>
      </c>
    </row>
    <row r="24" spans="1:4">
      <c r="A24" s="1" t="s">
        <v>18</v>
      </c>
    </row>
    <row r="26" spans="1:4">
      <c r="A26" s="1" t="s">
        <v>19</v>
      </c>
    </row>
    <row r="27" spans="1:4">
      <c r="A27" s="1" t="s">
        <v>20</v>
      </c>
    </row>
    <row r="28" spans="1:4">
      <c r="A28" s="1" t="s">
        <v>21</v>
      </c>
    </row>
    <row r="29" spans="1:4">
      <c r="A29" s="1" t="s">
        <v>22</v>
      </c>
    </row>
    <row r="31" spans="1:4">
      <c r="A31" s="1" t="s">
        <v>23</v>
      </c>
    </row>
    <row r="33" spans="1:7">
      <c r="A33" s="1" t="s">
        <v>24</v>
      </c>
    </row>
    <row r="34" spans="1:7">
      <c r="A34" s="1" t="s">
        <v>25</v>
      </c>
    </row>
    <row r="36" spans="1:7">
      <c r="A36" s="1" t="s">
        <v>26</v>
      </c>
    </row>
    <row r="37" spans="1:7">
      <c r="A37" s="1" t="s">
        <v>27</v>
      </c>
    </row>
    <row r="39" spans="1:7">
      <c r="A39" s="18"/>
      <c r="B39" s="19"/>
      <c r="C39" s="19"/>
      <c r="D39" s="19"/>
      <c r="E39" s="20" t="s">
        <v>30</v>
      </c>
    </row>
    <row r="40" spans="1:7">
      <c r="A40" s="11" t="s">
        <v>29</v>
      </c>
      <c r="B40" s="12"/>
      <c r="C40" s="12"/>
      <c r="D40" s="12"/>
      <c r="E40" s="16">
        <v>1.8</v>
      </c>
    </row>
    <row r="41" spans="1:7">
      <c r="A41" s="11" t="s">
        <v>31</v>
      </c>
      <c r="B41" s="12"/>
      <c r="C41" s="12"/>
      <c r="D41" s="12"/>
      <c r="E41" s="16">
        <v>15</v>
      </c>
    </row>
    <row r="42" spans="1:7">
      <c r="A42" s="11" t="s">
        <v>32</v>
      </c>
      <c r="B42" s="12"/>
      <c r="C42" s="12"/>
      <c r="D42" s="12"/>
      <c r="E42" s="16">
        <v>60</v>
      </c>
    </row>
    <row r="43" spans="1:7">
      <c r="A43" s="13" t="s">
        <v>33</v>
      </c>
      <c r="B43" s="14"/>
      <c r="C43" s="14"/>
      <c r="D43" s="14"/>
      <c r="E43" s="17">
        <v>700</v>
      </c>
      <c r="F43" s="1" t="s">
        <v>34</v>
      </c>
    </row>
    <row r="45" spans="1:7">
      <c r="A45" s="1" t="s">
        <v>35</v>
      </c>
      <c r="F45" s="5">
        <v>0.02</v>
      </c>
      <c r="G45" s="1" t="s">
        <v>36</v>
      </c>
    </row>
    <row r="46" spans="1:7">
      <c r="A46" s="1" t="s">
        <v>37</v>
      </c>
      <c r="F46" s="6">
        <f>E43*F45</f>
        <v>14</v>
      </c>
    </row>
    <row r="47" spans="1:7">
      <c r="A47" s="1" t="s">
        <v>38</v>
      </c>
      <c r="F47" s="7">
        <f>F46/E42</f>
        <v>0.23333333333333334</v>
      </c>
      <c r="G47" s="1" t="s">
        <v>39</v>
      </c>
    </row>
    <row r="49" spans="1:2">
      <c r="A49" s="1" t="s">
        <v>40</v>
      </c>
    </row>
    <row r="51" spans="1:2">
      <c r="A51" s="1" t="s">
        <v>41</v>
      </c>
    </row>
    <row r="53" spans="1:2">
      <c r="A53" s="1" t="s">
        <v>42</v>
      </c>
    </row>
    <row r="54" spans="1:2">
      <c r="A54" s="1" t="s">
        <v>43</v>
      </c>
    </row>
    <row r="55" spans="1:2">
      <c r="A55" s="1" t="s">
        <v>44</v>
      </c>
    </row>
    <row r="56" spans="1:2">
      <c r="B56" s="1" t="s">
        <v>45</v>
      </c>
    </row>
    <row r="57" spans="1:2">
      <c r="B57" s="1" t="s">
        <v>46</v>
      </c>
    </row>
    <row r="59" spans="1:2">
      <c r="A59" s="1" t="s">
        <v>47</v>
      </c>
    </row>
    <row r="60" spans="1:2">
      <c r="A60" s="1" t="s">
        <v>48</v>
      </c>
    </row>
    <row r="61" spans="1:2">
      <c r="A61" s="1" t="s">
        <v>49</v>
      </c>
    </row>
    <row r="63" spans="1:2">
      <c r="A63" s="2" t="s">
        <v>71</v>
      </c>
    </row>
    <row r="64" spans="1:2">
      <c r="A64" s="1" t="s">
        <v>64</v>
      </c>
    </row>
    <row r="65" spans="1:6">
      <c r="B65" s="1" t="s">
        <v>50</v>
      </c>
      <c r="E65" s="1" t="s">
        <v>60</v>
      </c>
    </row>
    <row r="66" spans="1:6">
      <c r="B66" s="1" t="s">
        <v>51</v>
      </c>
      <c r="E66" s="1" t="s">
        <v>61</v>
      </c>
    </row>
    <row r="67" spans="1:6">
      <c r="B67" s="1" t="s">
        <v>52</v>
      </c>
      <c r="E67" s="1" t="s">
        <v>61</v>
      </c>
    </row>
    <row r="68" spans="1:6">
      <c r="B68" s="1" t="s">
        <v>53</v>
      </c>
      <c r="E68" s="1" t="s">
        <v>61</v>
      </c>
    </row>
    <row r="69" spans="1:6">
      <c r="B69" s="1" t="s">
        <v>54</v>
      </c>
      <c r="E69" s="1" t="s">
        <v>60</v>
      </c>
      <c r="F69" s="1" t="s">
        <v>65</v>
      </c>
    </row>
    <row r="70" spans="1:6">
      <c r="B70" s="1" t="s">
        <v>55</v>
      </c>
      <c r="E70" s="1" t="s">
        <v>60</v>
      </c>
    </row>
    <row r="71" spans="1:6">
      <c r="B71" s="1" t="s">
        <v>56</v>
      </c>
      <c r="E71" s="1" t="s">
        <v>60</v>
      </c>
      <c r="F71" s="1" t="s">
        <v>66</v>
      </c>
    </row>
    <row r="72" spans="1:6">
      <c r="B72" s="1" t="s">
        <v>57</v>
      </c>
      <c r="E72" s="1" t="s">
        <v>61</v>
      </c>
    </row>
    <row r="73" spans="1:6">
      <c r="B73" s="1" t="s">
        <v>58</v>
      </c>
      <c r="E73" s="1" t="s">
        <v>60</v>
      </c>
      <c r="F73" s="1" t="s">
        <v>67</v>
      </c>
    </row>
    <row r="74" spans="1:6">
      <c r="B74" s="1" t="s">
        <v>59</v>
      </c>
      <c r="E74" s="1" t="s">
        <v>61</v>
      </c>
    </row>
    <row r="75" spans="1:6">
      <c r="B75" s="1" t="s">
        <v>62</v>
      </c>
      <c r="E75" s="1" t="s">
        <v>61</v>
      </c>
      <c r="F75" s="1" t="s">
        <v>70</v>
      </c>
    </row>
    <row r="76" spans="1:6">
      <c r="B76" s="1" t="s">
        <v>63</v>
      </c>
      <c r="E76" s="1" t="s">
        <v>61</v>
      </c>
    </row>
    <row r="78" spans="1:6">
      <c r="A78" s="1" t="s">
        <v>68</v>
      </c>
    </row>
    <row r="79" spans="1:6">
      <c r="A79" s="1" t="s">
        <v>69</v>
      </c>
    </row>
    <row r="81" spans="1:8">
      <c r="A81" s="1" t="s">
        <v>72</v>
      </c>
    </row>
    <row r="83" spans="1:8">
      <c r="A83" s="2" t="s">
        <v>73</v>
      </c>
    </row>
    <row r="84" spans="1:8">
      <c r="A84" s="26"/>
      <c r="B84" s="9"/>
      <c r="C84" s="9"/>
      <c r="D84" s="9"/>
      <c r="E84" s="9"/>
      <c r="F84" s="15" t="s">
        <v>76</v>
      </c>
      <c r="G84" s="9" t="s">
        <v>78</v>
      </c>
      <c r="H84" s="15" t="s">
        <v>16</v>
      </c>
    </row>
    <row r="85" spans="1:8">
      <c r="A85" s="27"/>
      <c r="B85" s="14"/>
      <c r="C85" s="14"/>
      <c r="D85" s="14"/>
      <c r="E85" s="14"/>
      <c r="F85" s="24"/>
      <c r="G85" s="14" t="s">
        <v>79</v>
      </c>
      <c r="H85" s="24" t="s">
        <v>81</v>
      </c>
    </row>
    <row r="86" spans="1:8">
      <c r="A86" s="25">
        <v>1</v>
      </c>
      <c r="B86" s="12" t="s">
        <v>74</v>
      </c>
      <c r="C86" s="12"/>
      <c r="D86" s="12"/>
      <c r="E86" s="12"/>
      <c r="F86" s="25" t="s">
        <v>77</v>
      </c>
      <c r="G86" s="12" t="s">
        <v>80</v>
      </c>
      <c r="H86" s="25" t="s">
        <v>82</v>
      </c>
    </row>
    <row r="87" spans="1:8">
      <c r="A87" s="25"/>
      <c r="B87" s="12" t="s">
        <v>75</v>
      </c>
      <c r="C87" s="12"/>
      <c r="D87" s="12"/>
      <c r="E87" s="12"/>
      <c r="F87" s="25"/>
      <c r="G87" s="12"/>
      <c r="H87" s="25"/>
    </row>
    <row r="88" spans="1:8">
      <c r="A88" s="25"/>
      <c r="B88" s="12" t="s">
        <v>83</v>
      </c>
      <c r="C88" s="12"/>
      <c r="D88" s="12"/>
      <c r="E88" s="12"/>
      <c r="F88" s="25"/>
      <c r="G88" s="12"/>
      <c r="H88" s="25"/>
    </row>
    <row r="89" spans="1:8">
      <c r="A89" s="25"/>
      <c r="B89" s="12" t="s">
        <v>84</v>
      </c>
      <c r="C89" s="12"/>
      <c r="D89" s="12"/>
      <c r="E89" s="12"/>
      <c r="F89" s="25"/>
      <c r="G89" s="12"/>
      <c r="H89" s="25"/>
    </row>
    <row r="90" spans="1:8">
      <c r="A90" s="25"/>
      <c r="B90" s="12" t="s">
        <v>85</v>
      </c>
      <c r="C90" s="12"/>
      <c r="D90" s="12"/>
      <c r="E90" s="12"/>
      <c r="F90" s="25"/>
      <c r="G90" s="12"/>
      <c r="H90" s="25"/>
    </row>
    <row r="91" spans="1:8">
      <c r="A91" s="25"/>
      <c r="B91" s="12" t="s">
        <v>86</v>
      </c>
      <c r="C91" s="12"/>
      <c r="D91" s="12"/>
      <c r="E91" s="12"/>
      <c r="F91" s="25"/>
      <c r="G91" s="12"/>
      <c r="H91" s="25"/>
    </row>
    <row r="92" spans="1:8">
      <c r="A92" s="25"/>
      <c r="B92" s="12"/>
      <c r="C92" s="12"/>
      <c r="D92" s="12"/>
      <c r="E92" s="12"/>
      <c r="F92" s="25"/>
      <c r="G92" s="12"/>
      <c r="H92" s="25"/>
    </row>
    <row r="93" spans="1:8">
      <c r="A93" s="25">
        <v>2</v>
      </c>
      <c r="B93" s="12" t="s">
        <v>87</v>
      </c>
      <c r="C93" s="12"/>
      <c r="D93" s="12"/>
      <c r="E93" s="12"/>
      <c r="F93" s="25" t="s">
        <v>88</v>
      </c>
      <c r="G93" s="12" t="s">
        <v>82</v>
      </c>
      <c r="H93" s="25" t="s">
        <v>61</v>
      </c>
    </row>
    <row r="94" spans="1:8">
      <c r="A94" s="25"/>
      <c r="B94" s="12"/>
      <c r="C94" s="12"/>
      <c r="D94" s="12"/>
      <c r="E94" s="12"/>
      <c r="F94" s="25" t="s">
        <v>89</v>
      </c>
      <c r="G94" s="12"/>
      <c r="H94" s="25"/>
    </row>
    <row r="95" spans="1:8">
      <c r="A95" s="25"/>
      <c r="B95" s="12"/>
      <c r="C95" s="12"/>
      <c r="D95" s="12"/>
      <c r="E95" s="12"/>
      <c r="F95" s="25"/>
      <c r="G95" s="12"/>
      <c r="H95" s="25"/>
    </row>
    <row r="96" spans="1:8">
      <c r="A96" s="25">
        <v>3</v>
      </c>
      <c r="B96" s="12" t="s">
        <v>90</v>
      </c>
      <c r="C96" s="12"/>
      <c r="D96" s="12"/>
      <c r="E96" s="12"/>
      <c r="F96" s="25"/>
      <c r="G96" s="12"/>
      <c r="H96" s="25"/>
    </row>
    <row r="97" spans="1:8">
      <c r="A97" s="25"/>
      <c r="B97" s="12" t="s">
        <v>92</v>
      </c>
      <c r="C97" s="12"/>
      <c r="D97" s="12"/>
      <c r="E97" s="12"/>
      <c r="F97" s="25" t="s">
        <v>89</v>
      </c>
      <c r="G97" s="12" t="s">
        <v>82</v>
      </c>
      <c r="H97" s="25" t="s">
        <v>61</v>
      </c>
    </row>
    <row r="98" spans="1:8">
      <c r="A98" s="25"/>
      <c r="B98" s="12" t="s">
        <v>91</v>
      </c>
      <c r="C98" s="12"/>
      <c r="D98" s="12"/>
      <c r="E98" s="12"/>
      <c r="F98" s="25" t="s">
        <v>88</v>
      </c>
      <c r="G98" s="12" t="s">
        <v>82</v>
      </c>
      <c r="H98" s="25" t="s">
        <v>61</v>
      </c>
    </row>
    <row r="99" spans="1:8">
      <c r="A99" s="25"/>
      <c r="B99" s="12"/>
      <c r="C99" s="12"/>
      <c r="D99" s="12"/>
      <c r="E99" s="12"/>
      <c r="F99" s="25" t="s">
        <v>89</v>
      </c>
      <c r="G99" s="12"/>
      <c r="H99" s="25"/>
    </row>
    <row r="100" spans="1:8">
      <c r="A100" s="25"/>
      <c r="B100" s="12"/>
      <c r="C100" s="12"/>
      <c r="D100" s="12"/>
      <c r="E100" s="12"/>
      <c r="F100" s="25"/>
      <c r="G100" s="12"/>
      <c r="H100" s="25"/>
    </row>
    <row r="101" spans="1:8">
      <c r="A101" s="25">
        <v>4</v>
      </c>
      <c r="B101" s="12" t="s">
        <v>93</v>
      </c>
      <c r="C101" s="12"/>
      <c r="D101" s="12"/>
      <c r="E101" s="12"/>
      <c r="F101" s="25" t="s">
        <v>77</v>
      </c>
      <c r="G101" s="12" t="s">
        <v>94</v>
      </c>
      <c r="H101" s="25" t="s">
        <v>61</v>
      </c>
    </row>
    <row r="102" spans="1:8">
      <c r="A102" s="25"/>
      <c r="B102" s="12"/>
      <c r="C102" s="12"/>
      <c r="D102" s="12"/>
      <c r="E102" s="12"/>
      <c r="F102" s="25"/>
      <c r="G102" s="12" t="s">
        <v>95</v>
      </c>
      <c r="H102" s="25"/>
    </row>
    <row r="103" spans="1:8">
      <c r="A103" s="24"/>
      <c r="B103" s="14"/>
      <c r="C103" s="14"/>
      <c r="D103" s="14"/>
      <c r="E103" s="14"/>
      <c r="F103" s="24"/>
      <c r="G103" s="14" t="s">
        <v>96</v>
      </c>
      <c r="H103" s="24"/>
    </row>
    <row r="106" spans="1:8">
      <c r="A106" s="1" t="s">
        <v>97</v>
      </c>
    </row>
    <row r="108" spans="1:8">
      <c r="A108" s="1" t="s">
        <v>98</v>
      </c>
    </row>
    <row r="109" spans="1:8">
      <c r="A109" s="1" t="s">
        <v>99</v>
      </c>
    </row>
    <row r="110" spans="1:8">
      <c r="A110" s="1" t="s">
        <v>100</v>
      </c>
    </row>
    <row r="111" spans="1:8">
      <c r="A111" s="1" t="s">
        <v>101</v>
      </c>
    </row>
    <row r="113" spans="1:9">
      <c r="A113" s="1" t="s">
        <v>102</v>
      </c>
    </row>
    <row r="115" spans="1:9">
      <c r="A115" s="2" t="s">
        <v>103</v>
      </c>
    </row>
    <row r="116" spans="1:9">
      <c r="A116" s="1" t="s">
        <v>104</v>
      </c>
    </row>
    <row r="117" spans="1:9">
      <c r="A117" s="1" t="s">
        <v>105</v>
      </c>
    </row>
    <row r="118" spans="1:9">
      <c r="A118" s="1" t="s">
        <v>106</v>
      </c>
    </row>
    <row r="119" spans="1:9">
      <c r="A119" s="1" t="s">
        <v>107</v>
      </c>
    </row>
    <row r="121" spans="1:9">
      <c r="A121" s="28" t="s">
        <v>108</v>
      </c>
      <c r="B121" s="19"/>
      <c r="C121" s="18"/>
      <c r="D121" s="19"/>
      <c r="E121" s="29"/>
      <c r="F121" s="19"/>
      <c r="G121" s="28" t="s">
        <v>80</v>
      </c>
      <c r="H121" s="19"/>
      <c r="I121" s="29"/>
    </row>
    <row r="122" spans="1:9">
      <c r="A122" s="11"/>
      <c r="B122" s="12"/>
      <c r="C122" s="11"/>
      <c r="D122" s="12"/>
      <c r="E122" s="22"/>
      <c r="F122" s="12"/>
      <c r="G122" s="11"/>
      <c r="H122" s="12"/>
      <c r="I122" s="22"/>
    </row>
    <row r="123" spans="1:9">
      <c r="A123" s="11"/>
      <c r="B123" s="12"/>
      <c r="C123" s="21" t="s">
        <v>109</v>
      </c>
      <c r="D123" s="12"/>
      <c r="E123" s="22"/>
      <c r="F123" s="12"/>
      <c r="G123" s="21" t="s">
        <v>96</v>
      </c>
      <c r="H123" s="12"/>
      <c r="I123" s="22"/>
    </row>
    <row r="124" spans="1:9">
      <c r="A124" s="11"/>
      <c r="B124" s="12"/>
      <c r="C124" s="11" t="s">
        <v>110</v>
      </c>
      <c r="D124" s="12"/>
      <c r="E124" s="22">
        <v>2835</v>
      </c>
      <c r="F124" s="12"/>
      <c r="G124" s="11" t="s">
        <v>112</v>
      </c>
      <c r="H124" s="12"/>
      <c r="I124" s="22">
        <v>10</v>
      </c>
    </row>
    <row r="125" spans="1:9">
      <c r="A125" s="13"/>
      <c r="B125" s="14"/>
      <c r="C125" s="13" t="s">
        <v>111</v>
      </c>
      <c r="D125" s="14"/>
      <c r="E125" s="23">
        <v>10</v>
      </c>
      <c r="F125" s="14"/>
      <c r="G125" s="13" t="s">
        <v>113</v>
      </c>
      <c r="H125" s="14"/>
      <c r="I125" s="23">
        <v>35</v>
      </c>
    </row>
    <row r="128" spans="1:9">
      <c r="A128" s="1" t="s">
        <v>114</v>
      </c>
    </row>
    <row r="129" spans="1:1">
      <c r="A129" s="1" t="s">
        <v>115</v>
      </c>
    </row>
    <row r="131" spans="1:1">
      <c r="A131" s="1" t="s">
        <v>116</v>
      </c>
    </row>
    <row r="133" spans="1:1">
      <c r="A133" s="2" t="s">
        <v>117</v>
      </c>
    </row>
    <row r="134" spans="1:1">
      <c r="A134" s="1" t="s">
        <v>118</v>
      </c>
    </row>
    <row r="135" spans="1:1">
      <c r="A135" s="1" t="s">
        <v>119</v>
      </c>
    </row>
    <row r="136" spans="1:1">
      <c r="A136" s="1" t="s">
        <v>120</v>
      </c>
    </row>
    <row r="137" spans="1:1">
      <c r="A137" s="1" t="s">
        <v>121</v>
      </c>
    </row>
    <row r="139" spans="1:1">
      <c r="A139" s="2" t="s">
        <v>122</v>
      </c>
    </row>
    <row r="140" spans="1:1">
      <c r="A140" s="1" t="s">
        <v>123</v>
      </c>
    </row>
    <row r="141" spans="1:1">
      <c r="A141" s="1" t="s">
        <v>124</v>
      </c>
    </row>
    <row r="142" spans="1:1">
      <c r="A142" s="1" t="s">
        <v>125</v>
      </c>
    </row>
    <row r="143" spans="1:1">
      <c r="A143" s="1" t="s">
        <v>126</v>
      </c>
    </row>
    <row r="144" spans="1:1">
      <c r="A144" s="1" t="s">
        <v>127</v>
      </c>
    </row>
    <row r="145" spans="1:1">
      <c r="A145" s="1" t="s">
        <v>128</v>
      </c>
    </row>
    <row r="147" spans="1:1">
      <c r="A147" s="2" t="s">
        <v>138</v>
      </c>
    </row>
    <row r="148" spans="1:1">
      <c r="A148" s="1" t="s">
        <v>131</v>
      </c>
    </row>
    <row r="149" spans="1:1">
      <c r="A149" s="1" t="s">
        <v>129</v>
      </c>
    </row>
    <row r="150" spans="1:1">
      <c r="A150" s="1" t="s">
        <v>130</v>
      </c>
    </row>
    <row r="151" spans="1:1">
      <c r="A151" s="1" t="s">
        <v>132</v>
      </c>
    </row>
    <row r="153" spans="1:1">
      <c r="A153" s="1" t="s">
        <v>133</v>
      </c>
    </row>
    <row r="154" spans="1:1">
      <c r="A154" s="1" t="s">
        <v>134</v>
      </c>
    </row>
    <row r="156" spans="1:1">
      <c r="A156" s="1" t="s">
        <v>135</v>
      </c>
    </row>
    <row r="157" spans="1:1">
      <c r="A157" s="1" t="s">
        <v>136</v>
      </c>
    </row>
    <row r="158" spans="1:1">
      <c r="A158" s="1" t="s">
        <v>137</v>
      </c>
    </row>
    <row r="159" spans="1:1">
      <c r="A159" s="1" t="s">
        <v>142</v>
      </c>
    </row>
    <row r="161" spans="1:6">
      <c r="B161" s="1" t="s">
        <v>143</v>
      </c>
      <c r="E161" s="4">
        <v>68.3</v>
      </c>
    </row>
    <row r="162" spans="1:6">
      <c r="B162" s="1" t="s">
        <v>139</v>
      </c>
      <c r="E162" s="1" t="s">
        <v>61</v>
      </c>
    </row>
    <row r="163" spans="1:6">
      <c r="B163" s="1" t="s">
        <v>141</v>
      </c>
      <c r="E163" s="4">
        <v>0.3</v>
      </c>
    </row>
    <row r="164" spans="1:6">
      <c r="B164" s="1" t="s">
        <v>140</v>
      </c>
      <c r="E164" s="1" t="s">
        <v>144</v>
      </c>
    </row>
    <row r="167" spans="1:6">
      <c r="B167" s="8" t="s">
        <v>145</v>
      </c>
      <c r="C167" s="9"/>
      <c r="D167" s="9"/>
      <c r="E167" s="30">
        <v>0.3</v>
      </c>
      <c r="F167" s="10"/>
    </row>
    <row r="168" spans="1:6">
      <c r="B168" s="13"/>
      <c r="C168" s="14" t="s">
        <v>146</v>
      </c>
      <c r="D168" s="14"/>
      <c r="E168" s="14"/>
      <c r="F168" s="31">
        <f>E167</f>
        <v>0.3</v>
      </c>
    </row>
    <row r="170" spans="1:6">
      <c r="A170" s="1" t="s">
        <v>147</v>
      </c>
    </row>
    <row r="171" spans="1:6">
      <c r="A171" s="1" t="s">
        <v>148</v>
      </c>
    </row>
    <row r="172" spans="1:6">
      <c r="A172" s="1" t="s">
        <v>149</v>
      </c>
    </row>
    <row r="174" spans="1:6">
      <c r="A174" s="2" t="s">
        <v>150</v>
      </c>
    </row>
    <row r="175" spans="1:6">
      <c r="A175" s="1" t="s">
        <v>151</v>
      </c>
    </row>
    <row r="176" spans="1:6">
      <c r="A176" s="1" t="s">
        <v>152</v>
      </c>
    </row>
    <row r="177" spans="1:8">
      <c r="A177" s="1" t="s">
        <v>165</v>
      </c>
    </row>
    <row r="178" spans="1:8">
      <c r="A178" s="1" t="s">
        <v>153</v>
      </c>
    </row>
    <row r="179" spans="1:8">
      <c r="A179" s="1" t="s">
        <v>154</v>
      </c>
    </row>
    <row r="180" spans="1:8">
      <c r="A180" s="1" t="s">
        <v>155</v>
      </c>
    </row>
    <row r="182" spans="1:8">
      <c r="B182" s="8" t="s">
        <v>156</v>
      </c>
      <c r="C182" s="9"/>
      <c r="D182" s="9">
        <v>100</v>
      </c>
      <c r="E182" s="10"/>
    </row>
    <row r="183" spans="1:8">
      <c r="B183" s="13"/>
      <c r="C183" s="14" t="s">
        <v>157</v>
      </c>
      <c r="D183" s="14"/>
      <c r="E183" s="23">
        <f>D182</f>
        <v>100</v>
      </c>
    </row>
    <row r="185" spans="1:8">
      <c r="A185" s="1" t="s">
        <v>158</v>
      </c>
    </row>
    <row r="186" spans="1:8">
      <c r="A186" s="1" t="s">
        <v>159</v>
      </c>
    </row>
    <row r="188" spans="1:8">
      <c r="A188" s="1" t="s">
        <v>161</v>
      </c>
    </row>
    <row r="189" spans="1:8">
      <c r="A189" s="1" t="s">
        <v>160</v>
      </c>
    </row>
    <row r="190" spans="1:8">
      <c r="B190" s="15">
        <v>3000</v>
      </c>
      <c r="C190" s="9" t="s">
        <v>166</v>
      </c>
      <c r="D190" s="9"/>
      <c r="E190" s="9"/>
      <c r="F190" s="9"/>
      <c r="G190" s="9"/>
      <c r="H190" s="10"/>
    </row>
    <row r="191" spans="1:8">
      <c r="B191" s="25">
        <v>3200</v>
      </c>
      <c r="C191" s="12" t="s">
        <v>163</v>
      </c>
      <c r="D191" s="12"/>
      <c r="E191" s="12"/>
      <c r="F191" s="12"/>
      <c r="G191" s="12"/>
      <c r="H191" s="22"/>
    </row>
    <row r="192" spans="1:8">
      <c r="B192" s="25">
        <v>100</v>
      </c>
      <c r="C192" s="12" t="s">
        <v>89</v>
      </c>
      <c r="D192" s="12"/>
      <c r="E192" s="12"/>
      <c r="F192" s="12"/>
      <c r="G192" s="12"/>
      <c r="H192" s="22"/>
    </row>
    <row r="193" spans="1:8">
      <c r="B193" s="25">
        <v>217</v>
      </c>
      <c r="C193" s="12" t="s">
        <v>77</v>
      </c>
      <c r="D193" s="12"/>
      <c r="E193" s="12"/>
      <c r="F193" s="12"/>
      <c r="G193" s="12"/>
      <c r="H193" s="22"/>
    </row>
    <row r="194" spans="1:8">
      <c r="B194" s="25">
        <v>117</v>
      </c>
      <c r="C194" s="12" t="s">
        <v>37</v>
      </c>
      <c r="D194" s="12"/>
      <c r="E194" s="12"/>
      <c r="F194" s="12"/>
      <c r="G194" s="12"/>
      <c r="H194" s="22"/>
    </row>
    <row r="195" spans="1:8">
      <c r="B195" s="25">
        <v>33</v>
      </c>
      <c r="C195" s="12" t="s">
        <v>164</v>
      </c>
      <c r="D195" s="12"/>
      <c r="E195" s="12"/>
      <c r="F195" s="12"/>
      <c r="G195" s="12"/>
      <c r="H195" s="22"/>
    </row>
    <row r="196" spans="1:8">
      <c r="B196" s="25">
        <f>B191-B190</f>
        <v>200</v>
      </c>
      <c r="C196" s="12" t="s">
        <v>167</v>
      </c>
      <c r="D196" s="12"/>
      <c r="E196" s="12"/>
      <c r="F196" s="12"/>
      <c r="G196" s="12"/>
      <c r="H196" s="22"/>
    </row>
    <row r="197" spans="1:8">
      <c r="B197" s="24">
        <f>B193-B196</f>
        <v>17</v>
      </c>
      <c r="C197" s="14" t="s">
        <v>168</v>
      </c>
      <c r="D197" s="14"/>
      <c r="E197" s="14"/>
      <c r="F197" s="14"/>
      <c r="G197" s="14"/>
      <c r="H197" s="23"/>
    </row>
    <row r="199" spans="1:8">
      <c r="B199" s="8" t="s">
        <v>156</v>
      </c>
      <c r="C199" s="9"/>
      <c r="D199" s="9">
        <f>B194</f>
        <v>117</v>
      </c>
      <c r="E199" s="10"/>
    </row>
    <row r="200" spans="1:8">
      <c r="B200" s="13"/>
      <c r="C200" s="14" t="s">
        <v>169</v>
      </c>
      <c r="D200" s="14"/>
      <c r="E200" s="23">
        <f>D199</f>
        <v>117</v>
      </c>
    </row>
    <row r="202" spans="1:8">
      <c r="A202" s="1" t="s">
        <v>170</v>
      </c>
    </row>
    <row r="203" spans="1:8">
      <c r="A203" s="1" t="s">
        <v>171</v>
      </c>
    </row>
    <row r="204" spans="1:8">
      <c r="A204" s="1" t="s">
        <v>173</v>
      </c>
    </row>
    <row r="206" spans="1:8">
      <c r="A206" s="1" t="s">
        <v>172</v>
      </c>
    </row>
    <row r="208" spans="1:8">
      <c r="A208" s="1" t="s">
        <v>174</v>
      </c>
    </row>
    <row r="209" spans="1:5">
      <c r="B209" s="8" t="s">
        <v>175</v>
      </c>
      <c r="C209" s="9"/>
      <c r="D209" s="9">
        <v>217</v>
      </c>
      <c r="E209" s="10"/>
    </row>
    <row r="210" spans="1:5">
      <c r="B210" s="11"/>
      <c r="C210" s="12" t="s">
        <v>176</v>
      </c>
      <c r="D210" s="12"/>
      <c r="E210" s="22">
        <v>100</v>
      </c>
    </row>
    <row r="211" spans="1:5">
      <c r="B211" s="13"/>
      <c r="C211" s="14" t="s">
        <v>177</v>
      </c>
      <c r="D211" s="14"/>
      <c r="E211" s="23">
        <v>117</v>
      </c>
    </row>
    <row r="214" spans="1:5">
      <c r="A214" s="2" t="s">
        <v>178</v>
      </c>
    </row>
    <row r="215" spans="1:5">
      <c r="A215" s="1" t="s">
        <v>179</v>
      </c>
    </row>
    <row r="216" spans="1:5">
      <c r="A216" s="1" t="s">
        <v>180</v>
      </c>
    </row>
    <row r="217" spans="1:5">
      <c r="A217" s="1" t="s">
        <v>181</v>
      </c>
    </row>
    <row r="219" spans="1:5">
      <c r="A219" s="1" t="s">
        <v>182</v>
      </c>
      <c r="D219" s="1">
        <v>100</v>
      </c>
    </row>
    <row r="220" spans="1:5">
      <c r="A220" s="1" t="s">
        <v>183</v>
      </c>
      <c r="D220" s="5">
        <v>7.0000000000000007E-2</v>
      </c>
      <c r="E220" s="1">
        <f>D219*D220</f>
        <v>7.0000000000000009</v>
      </c>
    </row>
    <row r="221" spans="1:5">
      <c r="A221" s="1" t="s">
        <v>89</v>
      </c>
      <c r="D221" s="1">
        <v>98</v>
      </c>
    </row>
    <row r="223" spans="1:5">
      <c r="A223" s="1" t="s">
        <v>184</v>
      </c>
    </row>
    <row r="224" spans="1:5">
      <c r="A224" s="1" t="s">
        <v>185</v>
      </c>
    </row>
    <row r="226" spans="1:6">
      <c r="A226" s="18" t="s">
        <v>186</v>
      </c>
      <c r="B226" s="20" t="s">
        <v>187</v>
      </c>
      <c r="C226" s="19" t="s">
        <v>96</v>
      </c>
      <c r="D226" s="20" t="s">
        <v>188</v>
      </c>
    </row>
    <row r="227" spans="1:6">
      <c r="A227" s="18"/>
      <c r="B227" s="20"/>
      <c r="C227" s="19" t="s">
        <v>195</v>
      </c>
      <c r="D227" s="20" t="s">
        <v>194</v>
      </c>
    </row>
    <row r="228" spans="1:6">
      <c r="A228" s="11">
        <v>0</v>
      </c>
      <c r="B228" s="16">
        <f>-D221</f>
        <v>-98</v>
      </c>
      <c r="C228" s="12"/>
      <c r="D228" s="35">
        <f>-B228</f>
        <v>98</v>
      </c>
      <c r="F228" s="32">
        <f>IRR(B228:B231)</f>
        <v>7.7728887573542446E-2</v>
      </c>
    </row>
    <row r="229" spans="1:6">
      <c r="A229" s="11">
        <v>1</v>
      </c>
      <c r="B229" s="16">
        <f>E220</f>
        <v>7.0000000000000009</v>
      </c>
      <c r="C229" s="33">
        <f>D228*$F$228</f>
        <v>7.6174309822071598</v>
      </c>
      <c r="D229" s="35">
        <f>D228+C229-B229</f>
        <v>98.617430982207154</v>
      </c>
    </row>
    <row r="230" spans="1:6">
      <c r="A230" s="11">
        <v>2</v>
      </c>
      <c r="B230" s="16">
        <f>B229</f>
        <v>7.0000000000000009</v>
      </c>
      <c r="C230" s="33">
        <f t="shared" ref="C230:C231" si="0">D229*$F$228</f>
        <v>7.6654232056075617</v>
      </c>
      <c r="D230" s="35">
        <f t="shared" ref="D230:D231" si="1">D229+C230-B230</f>
        <v>99.282854187814721</v>
      </c>
      <c r="F230" s="1" t="s">
        <v>189</v>
      </c>
    </row>
    <row r="231" spans="1:6">
      <c r="A231" s="13">
        <v>3</v>
      </c>
      <c r="B231" s="17">
        <f>B230+D219</f>
        <v>107</v>
      </c>
      <c r="C231" s="34">
        <f t="shared" si="0"/>
        <v>7.7171458111450582</v>
      </c>
      <c r="D231" s="36">
        <f t="shared" si="1"/>
        <v>-1.0402203542980715E-9</v>
      </c>
      <c r="F231" s="1" t="s">
        <v>190</v>
      </c>
    </row>
    <row r="232" spans="1:6">
      <c r="F232" s="37">
        <v>50000</v>
      </c>
    </row>
    <row r="234" spans="1:6">
      <c r="A234" s="1" t="s">
        <v>191</v>
      </c>
    </row>
    <row r="235" spans="1:6">
      <c r="A235" s="1" t="s">
        <v>192</v>
      </c>
    </row>
    <row r="236" spans="1:6">
      <c r="A236" s="1" t="s">
        <v>193</v>
      </c>
    </row>
    <row r="239" spans="1:6">
      <c r="A239" s="2" t="s">
        <v>90</v>
      </c>
    </row>
    <row r="240" spans="1:6">
      <c r="A240" s="1" t="s">
        <v>196</v>
      </c>
    </row>
    <row r="241" spans="1:1">
      <c r="A241" s="1" t="s">
        <v>197</v>
      </c>
    </row>
    <row r="242" spans="1:1">
      <c r="A242" s="1" t="s">
        <v>198</v>
      </c>
    </row>
    <row r="244" spans="1:1">
      <c r="A244" s="1" t="s">
        <v>199</v>
      </c>
    </row>
    <row r="246" spans="1:1">
      <c r="A246" s="1" t="s">
        <v>200</v>
      </c>
    </row>
    <row r="247" spans="1:1">
      <c r="A247" s="1" t="s">
        <v>201</v>
      </c>
    </row>
    <row r="249" spans="1:1">
      <c r="A249" s="2" t="s">
        <v>93</v>
      </c>
    </row>
    <row r="250" spans="1:1">
      <c r="A250" s="1" t="s">
        <v>202</v>
      </c>
    </row>
    <row r="252" spans="1:1">
      <c r="A252" s="2" t="s">
        <v>203</v>
      </c>
    </row>
    <row r="253" spans="1:1">
      <c r="A253" s="1" t="s">
        <v>179</v>
      </c>
    </row>
    <row r="254" spans="1:1">
      <c r="A254" s="1" t="s">
        <v>204</v>
      </c>
    </row>
    <row r="255" spans="1:1">
      <c r="A255" s="1" t="s">
        <v>180</v>
      </c>
    </row>
    <row r="256" spans="1:1">
      <c r="A256" s="1" t="s">
        <v>181</v>
      </c>
    </row>
    <row r="258" spans="1:8">
      <c r="A258" s="1" t="s">
        <v>182</v>
      </c>
      <c r="D258" s="1">
        <v>100</v>
      </c>
    </row>
    <row r="259" spans="1:8">
      <c r="A259" s="1" t="s">
        <v>183</v>
      </c>
      <c r="D259" s="5">
        <v>7.0000000000000007E-2</v>
      </c>
      <c r="E259" s="1">
        <f>D258*D259</f>
        <v>7.0000000000000009</v>
      </c>
    </row>
    <row r="260" spans="1:8">
      <c r="A260" s="1" t="s">
        <v>89</v>
      </c>
      <c r="D260" s="1">
        <v>98</v>
      </c>
    </row>
    <row r="262" spans="1:8">
      <c r="A262" s="1" t="s">
        <v>205</v>
      </c>
    </row>
    <row r="263" spans="1:8">
      <c r="A263" s="1" t="s">
        <v>206</v>
      </c>
      <c r="D263" s="6">
        <f>D229</f>
        <v>98.617430982207154</v>
      </c>
    </row>
    <row r="264" spans="1:8">
      <c r="A264" s="1" t="s">
        <v>207</v>
      </c>
      <c r="D264" s="4">
        <v>99</v>
      </c>
    </row>
    <row r="265" spans="1:8">
      <c r="A265" s="1" t="s">
        <v>162</v>
      </c>
      <c r="D265" s="6">
        <f>D264-D263</f>
        <v>0.38256901779284647</v>
      </c>
      <c r="E265" s="1" t="s">
        <v>208</v>
      </c>
    </row>
    <row r="267" spans="1:8">
      <c r="A267" s="1" t="s">
        <v>209</v>
      </c>
    </row>
    <row r="269" spans="1:8">
      <c r="A269" s="2" t="s">
        <v>210</v>
      </c>
    </row>
    <row r="270" spans="1:8">
      <c r="A270" s="1" t="s">
        <v>211</v>
      </c>
    </row>
    <row r="272" spans="1:8">
      <c r="H272" s="1" t="s">
        <v>212</v>
      </c>
    </row>
    <row r="273" spans="1:8">
      <c r="H273" s="1" t="s">
        <v>213</v>
      </c>
    </row>
    <row r="274" spans="1:8">
      <c r="H274" s="1" t="s">
        <v>214</v>
      </c>
    </row>
    <row r="275" spans="1:8">
      <c r="H275" s="1" t="s">
        <v>215</v>
      </c>
    </row>
    <row r="276" spans="1:8">
      <c r="G276" s="1">
        <v>100</v>
      </c>
      <c r="H276" s="1" t="s">
        <v>216</v>
      </c>
    </row>
    <row r="277" spans="1:8">
      <c r="H277" s="1" t="s">
        <v>217</v>
      </c>
    </row>
    <row r="283" spans="1:8">
      <c r="A283" s="1" t="s">
        <v>218</v>
      </c>
    </row>
    <row r="294" spans="1:8">
      <c r="A294" s="2" t="s">
        <v>219</v>
      </c>
    </row>
    <row r="295" spans="1:8">
      <c r="A295" s="26"/>
      <c r="B295" s="9"/>
      <c r="C295" s="9"/>
      <c r="D295" s="9"/>
      <c r="E295" s="9"/>
      <c r="F295" s="15" t="s">
        <v>76</v>
      </c>
      <c r="G295" s="9" t="s">
        <v>78</v>
      </c>
      <c r="H295" s="15" t="s">
        <v>16</v>
      </c>
    </row>
    <row r="296" spans="1:8">
      <c r="A296" s="27"/>
      <c r="B296" s="14"/>
      <c r="C296" s="14"/>
      <c r="D296" s="14"/>
      <c r="E296" s="14"/>
      <c r="F296" s="24"/>
      <c r="G296" s="14" t="s">
        <v>79</v>
      </c>
      <c r="H296" s="24" t="s">
        <v>81</v>
      </c>
    </row>
    <row r="297" spans="1:8">
      <c r="A297" s="25">
        <v>1</v>
      </c>
      <c r="B297" s="12" t="s">
        <v>220</v>
      </c>
      <c r="C297" s="12"/>
      <c r="D297" s="12"/>
      <c r="E297" s="12"/>
      <c r="F297" s="25" t="s">
        <v>77</v>
      </c>
      <c r="G297" s="12" t="s">
        <v>80</v>
      </c>
      <c r="H297" s="25" t="s">
        <v>82</v>
      </c>
    </row>
    <row r="298" spans="1:8">
      <c r="A298" s="25"/>
      <c r="B298" s="12" t="s">
        <v>75</v>
      </c>
      <c r="C298" s="12"/>
      <c r="D298" s="12"/>
      <c r="E298" s="12"/>
      <c r="F298" s="25"/>
      <c r="G298" s="12"/>
      <c r="H298" s="25"/>
    </row>
    <row r="299" spans="1:8">
      <c r="A299" s="25"/>
      <c r="B299" s="12" t="s">
        <v>83</v>
      </c>
      <c r="C299" s="12"/>
      <c r="D299" s="12"/>
      <c r="E299" s="12"/>
      <c r="F299" s="25"/>
      <c r="G299" s="12"/>
      <c r="H299" s="25"/>
    </row>
    <row r="300" spans="1:8">
      <c r="A300" s="25"/>
      <c r="B300" s="12" t="s">
        <v>84</v>
      </c>
      <c r="C300" s="12"/>
      <c r="D300" s="12"/>
      <c r="E300" s="12"/>
      <c r="F300" s="25"/>
      <c r="G300" s="12"/>
      <c r="H300" s="25"/>
    </row>
    <row r="301" spans="1:8">
      <c r="A301" s="25"/>
      <c r="B301" s="12" t="s">
        <v>85</v>
      </c>
      <c r="C301" s="12"/>
      <c r="D301" s="12"/>
      <c r="E301" s="12"/>
      <c r="F301" s="25"/>
      <c r="G301" s="12"/>
      <c r="H301" s="25"/>
    </row>
    <row r="302" spans="1:8">
      <c r="A302" s="25"/>
      <c r="B302" s="12" t="s">
        <v>86</v>
      </c>
      <c r="C302" s="12"/>
      <c r="D302" s="12"/>
      <c r="E302" s="12"/>
      <c r="F302" s="25"/>
      <c r="G302" s="12"/>
      <c r="H302" s="25"/>
    </row>
    <row r="303" spans="1:8">
      <c r="A303" s="25"/>
      <c r="B303" s="12"/>
      <c r="C303" s="12"/>
      <c r="D303" s="12"/>
      <c r="E303" s="12"/>
      <c r="F303" s="25"/>
      <c r="G303" s="12"/>
      <c r="H303" s="25"/>
    </row>
    <row r="304" spans="1:8">
      <c r="A304" s="25">
        <v>2</v>
      </c>
      <c r="B304" s="12" t="s">
        <v>221</v>
      </c>
      <c r="C304" s="12"/>
      <c r="D304" s="12"/>
      <c r="E304" s="12"/>
      <c r="F304" s="25" t="s">
        <v>88</v>
      </c>
      <c r="G304" s="12" t="s">
        <v>82</v>
      </c>
      <c r="H304" s="25" t="s">
        <v>82</v>
      </c>
    </row>
    <row r="305" spans="1:8">
      <c r="A305" s="25"/>
      <c r="B305" s="12"/>
      <c r="C305" s="12"/>
      <c r="D305" s="12"/>
      <c r="E305" s="12"/>
      <c r="F305" s="25" t="s">
        <v>89</v>
      </c>
      <c r="G305" s="12"/>
      <c r="H305" s="25"/>
    </row>
    <row r="306" spans="1:8">
      <c r="A306" s="24"/>
      <c r="B306" s="14"/>
      <c r="C306" s="14"/>
      <c r="D306" s="14"/>
      <c r="E306" s="14"/>
      <c r="F306" s="24"/>
      <c r="G306" s="14"/>
      <c r="H306" s="24"/>
    </row>
    <row r="308" spans="1:8">
      <c r="A308" s="2" t="s">
        <v>222</v>
      </c>
    </row>
    <row r="309" spans="1:8">
      <c r="A309" s="1">
        <v>1</v>
      </c>
      <c r="B309" s="1" t="s">
        <v>223</v>
      </c>
    </row>
    <row r="310" spans="1:8">
      <c r="A310" s="1">
        <v>2</v>
      </c>
      <c r="B310" s="1" t="s">
        <v>224</v>
      </c>
    </row>
    <row r="311" spans="1:8">
      <c r="B311" s="1" t="s">
        <v>225</v>
      </c>
    </row>
    <row r="313" spans="1:8">
      <c r="B313" s="1" t="s">
        <v>226</v>
      </c>
    </row>
    <row r="314" spans="1:8">
      <c r="B314" s="1" t="s">
        <v>227</v>
      </c>
    </row>
    <row r="316" spans="1:8">
      <c r="B316" s="8">
        <v>1</v>
      </c>
      <c r="C316" s="8" t="s">
        <v>228</v>
      </c>
      <c r="D316" s="10"/>
      <c r="E316" s="9" t="s">
        <v>230</v>
      </c>
      <c r="F316" s="9"/>
      <c r="G316" s="9"/>
      <c r="H316" s="10"/>
    </row>
    <row r="317" spans="1:8">
      <c r="B317" s="13">
        <v>2</v>
      </c>
      <c r="C317" s="13" t="s">
        <v>229</v>
      </c>
      <c r="D317" s="23"/>
      <c r="E317" s="14" t="s">
        <v>231</v>
      </c>
      <c r="F317" s="14"/>
      <c r="G317" s="14"/>
      <c r="H317" s="23"/>
    </row>
    <row r="320" spans="1:8">
      <c r="A320" s="2" t="s">
        <v>228</v>
      </c>
    </row>
    <row r="321" spans="1:2">
      <c r="A321" s="1" t="s">
        <v>232</v>
      </c>
    </row>
    <row r="322" spans="1:2">
      <c r="A322" s="1" t="s">
        <v>233</v>
      </c>
    </row>
    <row r="323" spans="1:2">
      <c r="A323" s="1" t="s">
        <v>234</v>
      </c>
    </row>
    <row r="324" spans="1:2">
      <c r="A324" s="1" t="s">
        <v>235</v>
      </c>
    </row>
    <row r="326" spans="1:2">
      <c r="A326" s="1" t="s">
        <v>236</v>
      </c>
    </row>
    <row r="327" spans="1:2">
      <c r="A327" s="1" t="s">
        <v>237</v>
      </c>
    </row>
    <row r="328" spans="1:2">
      <c r="A328" s="1" t="s">
        <v>239</v>
      </c>
    </row>
    <row r="330" spans="1:2">
      <c r="A330" s="2" t="s">
        <v>238</v>
      </c>
    </row>
    <row r="331" spans="1:2">
      <c r="A331" s="1">
        <v>1</v>
      </c>
      <c r="B331" s="1" t="s">
        <v>240</v>
      </c>
    </row>
    <row r="332" spans="1:2">
      <c r="A332" s="1">
        <v>2</v>
      </c>
      <c r="B332" s="1" t="s">
        <v>241</v>
      </c>
    </row>
    <row r="333" spans="1:2">
      <c r="A333" s="1" t="s">
        <v>242</v>
      </c>
    </row>
    <row r="335" spans="1:2">
      <c r="A335" s="2" t="s">
        <v>150</v>
      </c>
    </row>
    <row r="336" spans="1:2">
      <c r="A336" s="1" t="s">
        <v>243</v>
      </c>
    </row>
    <row r="337" spans="1:1">
      <c r="A337" s="1" t="s">
        <v>244</v>
      </c>
    </row>
    <row r="338" spans="1:1">
      <c r="A338" s="1" t="s">
        <v>245</v>
      </c>
    </row>
    <row r="339" spans="1:1">
      <c r="A339" s="1" t="s">
        <v>250</v>
      </c>
    </row>
    <row r="341" spans="1:1">
      <c r="A341" s="1" t="s">
        <v>246</v>
      </c>
    </row>
    <row r="343" spans="1:1">
      <c r="A343" s="1" t="s">
        <v>247</v>
      </c>
    </row>
    <row r="344" spans="1:1">
      <c r="A344" s="1" t="s">
        <v>248</v>
      </c>
    </row>
    <row r="345" spans="1:1">
      <c r="A345" s="1" t="s">
        <v>249</v>
      </c>
    </row>
    <row r="349" spans="1:1">
      <c r="A349" s="2" t="s">
        <v>251</v>
      </c>
    </row>
    <row r="350" spans="1:1">
      <c r="A350" s="1" t="s">
        <v>252</v>
      </c>
    </row>
    <row r="351" spans="1:1">
      <c r="A351" s="1" t="s">
        <v>253</v>
      </c>
    </row>
    <row r="353" spans="1:6">
      <c r="A353" s="1" t="s">
        <v>254</v>
      </c>
    </row>
    <row r="354" spans="1:6">
      <c r="A354" s="1" t="s">
        <v>255</v>
      </c>
    </row>
    <row r="355" spans="1:6">
      <c r="A355" s="1" t="s">
        <v>256</v>
      </c>
    </row>
    <row r="357" spans="1:6">
      <c r="A357" s="1" t="s">
        <v>257</v>
      </c>
    </row>
    <row r="359" spans="1:6">
      <c r="A359" s="1" t="s">
        <v>258</v>
      </c>
    </row>
    <row r="361" spans="1:6">
      <c r="B361" s="8" t="s">
        <v>259</v>
      </c>
      <c r="C361" s="9"/>
      <c r="D361" s="9"/>
      <c r="E361" s="9">
        <v>50</v>
      </c>
      <c r="F361" s="10"/>
    </row>
    <row r="362" spans="1:6">
      <c r="B362" s="13"/>
      <c r="C362" s="14" t="s">
        <v>146</v>
      </c>
      <c r="D362" s="14"/>
      <c r="E362" s="14"/>
      <c r="F362" s="23">
        <f>E361</f>
        <v>50</v>
      </c>
    </row>
  </sheetData>
  <hyperlinks>
    <hyperlink ref="G3" r:id="rId1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8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8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2013-09-14T04:38:46Z</dcterms:created>
  <dcterms:modified xsi:type="dcterms:W3CDTF">2013-09-14T07:53:47Z</dcterms:modified>
</cp:coreProperties>
</file>